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6F619DC4-B3DE-489F-AF77-F1B5C75C57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-１" sheetId="1" r:id="rId1"/>
    <sheet name="様式１-２-１" sheetId="2" r:id="rId2"/>
    <sheet name="様式１-２-２" sheetId="3" r:id="rId3"/>
    <sheet name="様式１-２-３" sheetId="5" r:id="rId4"/>
    <sheet name="様式２" sheetId="6" r:id="rId5"/>
    <sheet name="参照" sheetId="4" state="hidden" r:id="rId6"/>
  </sheets>
  <definedNames>
    <definedName name="_xlnm.Print_Area" localSheetId="0">'様式１-１'!$A$1:$Q$58</definedName>
    <definedName name="_xlnm.Print_Area" localSheetId="4">様式２!$A$2:$V$56</definedName>
    <definedName name="テーブル">参照!$L$3:$M$14</definedName>
    <definedName name="距離">参照!$I$3:$J$5</definedName>
    <definedName name="種別">参照!$F$3:$G$6</definedName>
    <definedName name="種類">参照!$B$3:$D$6</definedName>
    <definedName name="台数1">'様式１-１'!$N$31:$N$50</definedName>
    <definedName name="台数2">'様式１-２-１'!$N$7:$N$46</definedName>
    <definedName name="台数3">'様式１-２-２'!$N$7:$N$46</definedName>
    <definedName name="台数4">'様式１-２-３'!$N$7:$N$46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4" l="1"/>
  <c r="S5" i="4"/>
  <c r="S4" i="4"/>
  <c r="S3" i="4"/>
  <c r="S7" i="4" s="1"/>
  <c r="R37" i="6"/>
  <c r="J37" i="6"/>
  <c r="R35" i="6"/>
  <c r="J35" i="6"/>
  <c r="R33" i="6"/>
  <c r="J33" i="6"/>
  <c r="R31" i="6"/>
  <c r="J31" i="6"/>
  <c r="R29" i="6"/>
  <c r="J29" i="6"/>
  <c r="R27" i="6"/>
  <c r="J27" i="6"/>
  <c r="F21" i="6"/>
  <c r="O10" i="6" s="1"/>
  <c r="O15" i="6"/>
  <c r="O13" i="6"/>
  <c r="O8" i="6"/>
  <c r="M46" i="5"/>
  <c r="L46" i="5"/>
  <c r="G46" i="5"/>
  <c r="M45" i="5"/>
  <c r="N45" i="5" s="1"/>
  <c r="O45" i="5" s="1"/>
  <c r="L45" i="5"/>
  <c r="G45" i="5"/>
  <c r="N44" i="5"/>
  <c r="O44" i="5" s="1"/>
  <c r="M44" i="5"/>
  <c r="L44" i="5"/>
  <c r="G44" i="5"/>
  <c r="O43" i="5"/>
  <c r="M43" i="5"/>
  <c r="L43" i="5"/>
  <c r="N43" i="5" s="1"/>
  <c r="G43" i="5"/>
  <c r="M42" i="5"/>
  <c r="L42" i="5"/>
  <c r="G42" i="5"/>
  <c r="M41" i="5"/>
  <c r="N41" i="5" s="1"/>
  <c r="O41" i="5" s="1"/>
  <c r="L41" i="5"/>
  <c r="G41" i="5"/>
  <c r="N40" i="5"/>
  <c r="O40" i="5" s="1"/>
  <c r="M40" i="5"/>
  <c r="L40" i="5"/>
  <c r="G40" i="5"/>
  <c r="O39" i="5"/>
  <c r="M39" i="5"/>
  <c r="L39" i="5"/>
  <c r="N39" i="5" s="1"/>
  <c r="G39" i="5"/>
  <c r="M38" i="5"/>
  <c r="L38" i="5"/>
  <c r="G38" i="5"/>
  <c r="M37" i="5"/>
  <c r="N37" i="5" s="1"/>
  <c r="O37" i="5" s="1"/>
  <c r="L37" i="5"/>
  <c r="G37" i="5"/>
  <c r="N36" i="5"/>
  <c r="O36" i="5" s="1"/>
  <c r="M36" i="5"/>
  <c r="L36" i="5"/>
  <c r="G36" i="5"/>
  <c r="O35" i="5"/>
  <c r="M35" i="5"/>
  <c r="L35" i="5"/>
  <c r="N35" i="5" s="1"/>
  <c r="G35" i="5"/>
  <c r="M34" i="5"/>
  <c r="L34" i="5"/>
  <c r="G34" i="5"/>
  <c r="M33" i="5"/>
  <c r="N33" i="5" s="1"/>
  <c r="O33" i="5" s="1"/>
  <c r="L33" i="5"/>
  <c r="G33" i="5"/>
  <c r="N32" i="5"/>
  <c r="O32" i="5" s="1"/>
  <c r="M32" i="5"/>
  <c r="L32" i="5"/>
  <c r="G32" i="5"/>
  <c r="O31" i="5"/>
  <c r="M31" i="5"/>
  <c r="L31" i="5"/>
  <c r="N31" i="5" s="1"/>
  <c r="G31" i="5"/>
  <c r="N30" i="5"/>
  <c r="O30" i="5" s="1"/>
  <c r="M30" i="5"/>
  <c r="L30" i="5"/>
  <c r="G30" i="5"/>
  <c r="M29" i="5"/>
  <c r="N29" i="5" s="1"/>
  <c r="O29" i="5" s="1"/>
  <c r="L29" i="5"/>
  <c r="G29" i="5"/>
  <c r="M28" i="5"/>
  <c r="L28" i="5"/>
  <c r="N28" i="5" s="1"/>
  <c r="O28" i="5" s="1"/>
  <c r="G28" i="5"/>
  <c r="M27" i="5"/>
  <c r="L27" i="5"/>
  <c r="N27" i="5" s="1"/>
  <c r="O27" i="5" s="1"/>
  <c r="G27" i="5"/>
  <c r="M26" i="5"/>
  <c r="L26" i="5"/>
  <c r="N26" i="5" s="1"/>
  <c r="O26" i="5" s="1"/>
  <c r="G26" i="5"/>
  <c r="M25" i="5"/>
  <c r="N25" i="5" s="1"/>
  <c r="O25" i="5" s="1"/>
  <c r="L25" i="5"/>
  <c r="G25" i="5"/>
  <c r="N24" i="5"/>
  <c r="O24" i="5" s="1"/>
  <c r="M24" i="5"/>
  <c r="L24" i="5"/>
  <c r="G24" i="5"/>
  <c r="O23" i="5"/>
  <c r="M23" i="5"/>
  <c r="L23" i="5"/>
  <c r="N23" i="5" s="1"/>
  <c r="G23" i="5"/>
  <c r="N22" i="5"/>
  <c r="O22" i="5" s="1"/>
  <c r="M22" i="5"/>
  <c r="L22" i="5"/>
  <c r="G22" i="5"/>
  <c r="M21" i="5"/>
  <c r="N21" i="5" s="1"/>
  <c r="O21" i="5" s="1"/>
  <c r="L21" i="5"/>
  <c r="G21" i="5"/>
  <c r="M20" i="5"/>
  <c r="L20" i="5"/>
  <c r="N20" i="5" s="1"/>
  <c r="O20" i="5" s="1"/>
  <c r="G20" i="5"/>
  <c r="M19" i="5"/>
  <c r="L19" i="5"/>
  <c r="N19" i="5" s="1"/>
  <c r="O19" i="5" s="1"/>
  <c r="G19" i="5"/>
  <c r="M18" i="5"/>
  <c r="L18" i="5"/>
  <c r="N18" i="5" s="1"/>
  <c r="O18" i="5" s="1"/>
  <c r="G18" i="5"/>
  <c r="M17" i="5"/>
  <c r="N17" i="5" s="1"/>
  <c r="O17" i="5" s="1"/>
  <c r="L17" i="5"/>
  <c r="G17" i="5"/>
  <c r="N16" i="5"/>
  <c r="O16" i="5" s="1"/>
  <c r="M16" i="5"/>
  <c r="L16" i="5"/>
  <c r="G16" i="5"/>
  <c r="O15" i="5"/>
  <c r="M15" i="5"/>
  <c r="L15" i="5"/>
  <c r="N15" i="5" s="1"/>
  <c r="G15" i="5"/>
  <c r="N14" i="5"/>
  <c r="O14" i="5" s="1"/>
  <c r="M14" i="5"/>
  <c r="L14" i="5"/>
  <c r="G14" i="5"/>
  <c r="M13" i="5"/>
  <c r="N13" i="5" s="1"/>
  <c r="O13" i="5" s="1"/>
  <c r="L13" i="5"/>
  <c r="G13" i="5"/>
  <c r="M12" i="5"/>
  <c r="L12" i="5"/>
  <c r="N12" i="5" s="1"/>
  <c r="O12" i="5" s="1"/>
  <c r="G12" i="5"/>
  <c r="M11" i="5"/>
  <c r="L11" i="5"/>
  <c r="N11" i="5" s="1"/>
  <c r="O11" i="5" s="1"/>
  <c r="G11" i="5"/>
  <c r="M10" i="5"/>
  <c r="L10" i="5"/>
  <c r="N10" i="5" s="1"/>
  <c r="O10" i="5" s="1"/>
  <c r="G10" i="5"/>
  <c r="M9" i="5"/>
  <c r="N9" i="5" s="1"/>
  <c r="O9" i="5" s="1"/>
  <c r="L9" i="5"/>
  <c r="G9" i="5"/>
  <c r="N8" i="5"/>
  <c r="O8" i="5" s="1"/>
  <c r="M8" i="5"/>
  <c r="L8" i="5"/>
  <c r="G8" i="5"/>
  <c r="O7" i="5"/>
  <c r="M7" i="5"/>
  <c r="L7" i="5"/>
  <c r="N7" i="5" s="1"/>
  <c r="G7" i="5"/>
  <c r="M46" i="3"/>
  <c r="L46" i="3"/>
  <c r="N46" i="3" s="1"/>
  <c r="O46" i="3" s="1"/>
  <c r="G46" i="3"/>
  <c r="M45" i="3"/>
  <c r="L45" i="3"/>
  <c r="N45" i="3" s="1"/>
  <c r="O45" i="3" s="1"/>
  <c r="G45" i="3"/>
  <c r="M44" i="3"/>
  <c r="N44" i="3" s="1"/>
  <c r="O44" i="3" s="1"/>
  <c r="L44" i="3"/>
  <c r="G44" i="3"/>
  <c r="N43" i="3"/>
  <c r="O43" i="3" s="1"/>
  <c r="M43" i="3"/>
  <c r="L43" i="3"/>
  <c r="G43" i="3"/>
  <c r="O42" i="3"/>
  <c r="M42" i="3"/>
  <c r="L42" i="3"/>
  <c r="N42" i="3" s="1"/>
  <c r="G42" i="3"/>
  <c r="N41" i="3"/>
  <c r="O41" i="3" s="1"/>
  <c r="M41" i="3"/>
  <c r="L41" i="3"/>
  <c r="G41" i="3"/>
  <c r="M40" i="3"/>
  <c r="N40" i="3" s="1"/>
  <c r="O40" i="3" s="1"/>
  <c r="L40" i="3"/>
  <c r="G40" i="3"/>
  <c r="M39" i="3"/>
  <c r="L39" i="3"/>
  <c r="N39" i="3" s="1"/>
  <c r="O39" i="3" s="1"/>
  <c r="G39" i="3"/>
  <c r="M38" i="3"/>
  <c r="L38" i="3"/>
  <c r="N38" i="3" s="1"/>
  <c r="O38" i="3" s="1"/>
  <c r="G38" i="3"/>
  <c r="M37" i="3"/>
  <c r="L37" i="3"/>
  <c r="N37" i="3" s="1"/>
  <c r="O37" i="3" s="1"/>
  <c r="G37" i="3"/>
  <c r="M36" i="3"/>
  <c r="N36" i="3" s="1"/>
  <c r="O36" i="3" s="1"/>
  <c r="L36" i="3"/>
  <c r="G36" i="3"/>
  <c r="N35" i="3"/>
  <c r="O35" i="3" s="1"/>
  <c r="M35" i="3"/>
  <c r="L35" i="3"/>
  <c r="G35" i="3"/>
  <c r="O34" i="3"/>
  <c r="M34" i="3"/>
  <c r="L34" i="3"/>
  <c r="N34" i="3" s="1"/>
  <c r="G34" i="3"/>
  <c r="N33" i="3"/>
  <c r="O33" i="3" s="1"/>
  <c r="M33" i="3"/>
  <c r="L33" i="3"/>
  <c r="G33" i="3"/>
  <c r="M32" i="3"/>
  <c r="N32" i="3" s="1"/>
  <c r="O32" i="3" s="1"/>
  <c r="L32" i="3"/>
  <c r="G32" i="3"/>
  <c r="M31" i="3"/>
  <c r="L31" i="3"/>
  <c r="N31" i="3" s="1"/>
  <c r="O31" i="3" s="1"/>
  <c r="G31" i="3"/>
  <c r="M30" i="3"/>
  <c r="L30" i="3"/>
  <c r="N30" i="3" s="1"/>
  <c r="O30" i="3" s="1"/>
  <c r="G30" i="3"/>
  <c r="M29" i="3"/>
  <c r="L29" i="3"/>
  <c r="N29" i="3" s="1"/>
  <c r="O29" i="3" s="1"/>
  <c r="G29" i="3"/>
  <c r="M28" i="3"/>
  <c r="N28" i="3" s="1"/>
  <c r="O28" i="3" s="1"/>
  <c r="L28" i="3"/>
  <c r="G28" i="3"/>
  <c r="N27" i="3"/>
  <c r="O27" i="3" s="1"/>
  <c r="M27" i="3"/>
  <c r="L27" i="3"/>
  <c r="G27" i="3"/>
  <c r="O26" i="3"/>
  <c r="M26" i="3"/>
  <c r="L26" i="3"/>
  <c r="N26" i="3" s="1"/>
  <c r="G26" i="3"/>
  <c r="N25" i="3"/>
  <c r="O25" i="3" s="1"/>
  <c r="M25" i="3"/>
  <c r="L25" i="3"/>
  <c r="G25" i="3"/>
  <c r="M24" i="3"/>
  <c r="N24" i="3" s="1"/>
  <c r="O24" i="3" s="1"/>
  <c r="L24" i="3"/>
  <c r="G24" i="3"/>
  <c r="M23" i="3"/>
  <c r="L23" i="3"/>
  <c r="N23" i="3" s="1"/>
  <c r="O23" i="3" s="1"/>
  <c r="G23" i="3"/>
  <c r="M22" i="3"/>
  <c r="L22" i="3"/>
  <c r="N22" i="3" s="1"/>
  <c r="O22" i="3" s="1"/>
  <c r="G22" i="3"/>
  <c r="M21" i="3"/>
  <c r="L21" i="3"/>
  <c r="N21" i="3" s="1"/>
  <c r="O21" i="3" s="1"/>
  <c r="G21" i="3"/>
  <c r="M20" i="3"/>
  <c r="N20" i="3" s="1"/>
  <c r="O20" i="3" s="1"/>
  <c r="L20" i="3"/>
  <c r="G20" i="3"/>
  <c r="N19" i="3"/>
  <c r="O19" i="3" s="1"/>
  <c r="M19" i="3"/>
  <c r="L19" i="3"/>
  <c r="G19" i="3"/>
  <c r="O18" i="3"/>
  <c r="M18" i="3"/>
  <c r="L18" i="3"/>
  <c r="N18" i="3" s="1"/>
  <c r="G18" i="3"/>
  <c r="N17" i="3"/>
  <c r="O17" i="3" s="1"/>
  <c r="M17" i="3"/>
  <c r="L17" i="3"/>
  <c r="G17" i="3"/>
  <c r="M16" i="3"/>
  <c r="N16" i="3" s="1"/>
  <c r="O16" i="3" s="1"/>
  <c r="L16" i="3"/>
  <c r="G16" i="3"/>
  <c r="M15" i="3"/>
  <c r="L15" i="3"/>
  <c r="N15" i="3" s="1"/>
  <c r="O15" i="3" s="1"/>
  <c r="G15" i="3"/>
  <c r="M14" i="3"/>
  <c r="L14" i="3"/>
  <c r="N14" i="3" s="1"/>
  <c r="O14" i="3" s="1"/>
  <c r="G14" i="3"/>
  <c r="M13" i="3"/>
  <c r="L13" i="3"/>
  <c r="N13" i="3" s="1"/>
  <c r="O13" i="3" s="1"/>
  <c r="G13" i="3"/>
  <c r="M12" i="3"/>
  <c r="N12" i="3" s="1"/>
  <c r="O12" i="3" s="1"/>
  <c r="L12" i="3"/>
  <c r="G12" i="3"/>
  <c r="N11" i="3"/>
  <c r="O11" i="3" s="1"/>
  <c r="M11" i="3"/>
  <c r="L11" i="3"/>
  <c r="G11" i="3"/>
  <c r="O10" i="3"/>
  <c r="M10" i="3"/>
  <c r="L10" i="3"/>
  <c r="N10" i="3" s="1"/>
  <c r="G10" i="3"/>
  <c r="N9" i="3"/>
  <c r="O9" i="3" s="1"/>
  <c r="M9" i="3"/>
  <c r="L9" i="3"/>
  <c r="G9" i="3"/>
  <c r="M8" i="3"/>
  <c r="N8" i="3" s="1"/>
  <c r="O8" i="3" s="1"/>
  <c r="L8" i="3"/>
  <c r="G8" i="3"/>
  <c r="M7" i="3"/>
  <c r="L7" i="3"/>
  <c r="N7" i="3" s="1"/>
  <c r="O7" i="3" s="1"/>
  <c r="G7" i="3"/>
  <c r="M46" i="2"/>
  <c r="L46" i="2"/>
  <c r="N46" i="2" s="1"/>
  <c r="O46" i="2" s="1"/>
  <c r="G46" i="2"/>
  <c r="M45" i="2"/>
  <c r="L45" i="2"/>
  <c r="N45" i="2" s="1"/>
  <c r="O45" i="2" s="1"/>
  <c r="G45" i="2"/>
  <c r="M44" i="2"/>
  <c r="L44" i="2"/>
  <c r="N44" i="2" s="1"/>
  <c r="O44" i="2" s="1"/>
  <c r="G44" i="2"/>
  <c r="M43" i="2"/>
  <c r="N43" i="2" s="1"/>
  <c r="O43" i="2" s="1"/>
  <c r="L43" i="2"/>
  <c r="G43" i="2"/>
  <c r="N42" i="2"/>
  <c r="O42" i="2" s="1"/>
  <c r="M42" i="2"/>
  <c r="L42" i="2"/>
  <c r="G42" i="2"/>
  <c r="M41" i="2"/>
  <c r="L41" i="2"/>
  <c r="G41" i="2"/>
  <c r="M40" i="2"/>
  <c r="N40" i="2" s="1"/>
  <c r="O40" i="2" s="1"/>
  <c r="L40" i="2"/>
  <c r="G40" i="2"/>
  <c r="N39" i="2"/>
  <c r="O39" i="2" s="1"/>
  <c r="M39" i="2"/>
  <c r="L39" i="2"/>
  <c r="G39" i="2"/>
  <c r="M38" i="2"/>
  <c r="L38" i="2"/>
  <c r="N38" i="2" s="1"/>
  <c r="O38" i="2" s="1"/>
  <c r="G38" i="2"/>
  <c r="M37" i="2"/>
  <c r="L37" i="2"/>
  <c r="N37" i="2" s="1"/>
  <c r="O37" i="2" s="1"/>
  <c r="G37" i="2"/>
  <c r="M36" i="2"/>
  <c r="L36" i="2"/>
  <c r="N36" i="2" s="1"/>
  <c r="O36" i="2" s="1"/>
  <c r="G36" i="2"/>
  <c r="M35" i="2"/>
  <c r="N35" i="2" s="1"/>
  <c r="O35" i="2" s="1"/>
  <c r="L35" i="2"/>
  <c r="G35" i="2"/>
  <c r="N34" i="2"/>
  <c r="O34" i="2" s="1"/>
  <c r="M34" i="2"/>
  <c r="L34" i="2"/>
  <c r="G34" i="2"/>
  <c r="M33" i="2"/>
  <c r="L33" i="2"/>
  <c r="G33" i="2"/>
  <c r="M32" i="2"/>
  <c r="N32" i="2" s="1"/>
  <c r="O32" i="2" s="1"/>
  <c r="L32" i="2"/>
  <c r="G32" i="2"/>
  <c r="N31" i="2"/>
  <c r="O31" i="2" s="1"/>
  <c r="M31" i="2"/>
  <c r="L31" i="2"/>
  <c r="G31" i="2"/>
  <c r="M30" i="2"/>
  <c r="L30" i="2"/>
  <c r="N30" i="2" s="1"/>
  <c r="O30" i="2" s="1"/>
  <c r="G30" i="2"/>
  <c r="M29" i="2"/>
  <c r="L29" i="2"/>
  <c r="N29" i="2" s="1"/>
  <c r="O29" i="2" s="1"/>
  <c r="G29" i="2"/>
  <c r="M28" i="2"/>
  <c r="L28" i="2"/>
  <c r="N28" i="2" s="1"/>
  <c r="O28" i="2" s="1"/>
  <c r="G28" i="2"/>
  <c r="M27" i="2"/>
  <c r="N27" i="2" s="1"/>
  <c r="O27" i="2" s="1"/>
  <c r="L27" i="2"/>
  <c r="G27" i="2"/>
  <c r="N26" i="2"/>
  <c r="O26" i="2" s="1"/>
  <c r="M26" i="2"/>
  <c r="L26" i="2"/>
  <c r="G26" i="2"/>
  <c r="M25" i="2"/>
  <c r="L25" i="2"/>
  <c r="G25" i="2"/>
  <c r="M24" i="2"/>
  <c r="N24" i="2" s="1"/>
  <c r="O24" i="2" s="1"/>
  <c r="L24" i="2"/>
  <c r="G24" i="2"/>
  <c r="N23" i="2"/>
  <c r="O23" i="2" s="1"/>
  <c r="M23" i="2"/>
  <c r="L23" i="2"/>
  <c r="G23" i="2"/>
  <c r="M22" i="2"/>
  <c r="L22" i="2"/>
  <c r="N22" i="2" s="1"/>
  <c r="O22" i="2" s="1"/>
  <c r="G22" i="2"/>
  <c r="M21" i="2"/>
  <c r="L21" i="2"/>
  <c r="N21" i="2" s="1"/>
  <c r="O21" i="2" s="1"/>
  <c r="G21" i="2"/>
  <c r="M20" i="2"/>
  <c r="L20" i="2"/>
  <c r="N20" i="2" s="1"/>
  <c r="O20" i="2" s="1"/>
  <c r="G20" i="2"/>
  <c r="M19" i="2"/>
  <c r="N19" i="2" s="1"/>
  <c r="O19" i="2" s="1"/>
  <c r="L19" i="2"/>
  <c r="G19" i="2"/>
  <c r="N18" i="2"/>
  <c r="O18" i="2" s="1"/>
  <c r="M18" i="2"/>
  <c r="L18" i="2"/>
  <c r="G18" i="2"/>
  <c r="M17" i="2"/>
  <c r="L17" i="2"/>
  <c r="G17" i="2"/>
  <c r="M16" i="2"/>
  <c r="N16" i="2" s="1"/>
  <c r="O16" i="2" s="1"/>
  <c r="L16" i="2"/>
  <c r="G16" i="2"/>
  <c r="N15" i="2"/>
  <c r="O15" i="2" s="1"/>
  <c r="M15" i="2"/>
  <c r="L15" i="2"/>
  <c r="G15" i="2"/>
  <c r="M14" i="2"/>
  <c r="L14" i="2"/>
  <c r="N14" i="2" s="1"/>
  <c r="O14" i="2" s="1"/>
  <c r="G14" i="2"/>
  <c r="M13" i="2"/>
  <c r="L13" i="2"/>
  <c r="N13" i="2" s="1"/>
  <c r="O13" i="2" s="1"/>
  <c r="G13" i="2"/>
  <c r="M12" i="2"/>
  <c r="L12" i="2"/>
  <c r="N12" i="2" s="1"/>
  <c r="O12" i="2" s="1"/>
  <c r="G12" i="2"/>
  <c r="M11" i="2"/>
  <c r="N11" i="2" s="1"/>
  <c r="O11" i="2" s="1"/>
  <c r="L11" i="2"/>
  <c r="G11" i="2"/>
  <c r="N10" i="2"/>
  <c r="O10" i="2" s="1"/>
  <c r="M10" i="2"/>
  <c r="L10" i="2"/>
  <c r="G10" i="2"/>
  <c r="M9" i="2"/>
  <c r="L9" i="2"/>
  <c r="G9" i="2"/>
  <c r="M8" i="2"/>
  <c r="N8" i="2" s="1"/>
  <c r="O8" i="2" s="1"/>
  <c r="L8" i="2"/>
  <c r="G8" i="2"/>
  <c r="N7" i="2"/>
  <c r="O7" i="2" s="1"/>
  <c r="M7" i="2"/>
  <c r="L7" i="2"/>
  <c r="G7" i="2"/>
  <c r="M50" i="1"/>
  <c r="N50" i="1" s="1"/>
  <c r="O50" i="1" s="1"/>
  <c r="L50" i="1"/>
  <c r="G50" i="1"/>
  <c r="N49" i="1"/>
  <c r="O49" i="1" s="1"/>
  <c r="M49" i="1"/>
  <c r="L49" i="1"/>
  <c r="G49" i="1"/>
  <c r="O48" i="1"/>
  <c r="M48" i="1"/>
  <c r="L48" i="1"/>
  <c r="N48" i="1" s="1"/>
  <c r="G48" i="1"/>
  <c r="N47" i="1"/>
  <c r="O47" i="1" s="1"/>
  <c r="M47" i="1"/>
  <c r="L47" i="1"/>
  <c r="G47" i="1"/>
  <c r="M46" i="1"/>
  <c r="N46" i="1" s="1"/>
  <c r="O46" i="1" s="1"/>
  <c r="L46" i="1"/>
  <c r="G46" i="1"/>
  <c r="M45" i="1"/>
  <c r="L45" i="1"/>
  <c r="N45" i="1" s="1"/>
  <c r="O45" i="1" s="1"/>
  <c r="G45" i="1"/>
  <c r="M44" i="1"/>
  <c r="L44" i="1"/>
  <c r="N44" i="1" s="1"/>
  <c r="O44" i="1" s="1"/>
  <c r="G44" i="1"/>
  <c r="M43" i="1"/>
  <c r="L43" i="1"/>
  <c r="N43" i="1" s="1"/>
  <c r="O43" i="1" s="1"/>
  <c r="G43" i="1"/>
  <c r="M42" i="1"/>
  <c r="N42" i="1" s="1"/>
  <c r="O42" i="1" s="1"/>
  <c r="L42" i="1"/>
  <c r="G42" i="1"/>
  <c r="N41" i="1"/>
  <c r="O41" i="1" s="1"/>
  <c r="M41" i="1"/>
  <c r="L41" i="1"/>
  <c r="G41" i="1"/>
  <c r="O40" i="1"/>
  <c r="M40" i="1"/>
  <c r="L40" i="1"/>
  <c r="N40" i="1" s="1"/>
  <c r="G40" i="1"/>
  <c r="N39" i="1"/>
  <c r="O39" i="1" s="1"/>
  <c r="M39" i="1"/>
  <c r="L39" i="1"/>
  <c r="G39" i="1"/>
  <c r="M38" i="1"/>
  <c r="N38" i="1" s="1"/>
  <c r="O38" i="1" s="1"/>
  <c r="L38" i="1"/>
  <c r="G38" i="1"/>
  <c r="M37" i="1"/>
  <c r="L37" i="1"/>
  <c r="N37" i="1" s="1"/>
  <c r="O37" i="1" s="1"/>
  <c r="G37" i="1"/>
  <c r="M36" i="1"/>
  <c r="L36" i="1"/>
  <c r="N36" i="1" s="1"/>
  <c r="O36" i="1" s="1"/>
  <c r="G36" i="1"/>
  <c r="M35" i="1"/>
  <c r="L35" i="1"/>
  <c r="N35" i="1" s="1"/>
  <c r="O35" i="1" s="1"/>
  <c r="G35" i="1"/>
  <c r="M34" i="1"/>
  <c r="N34" i="1" s="1"/>
  <c r="O34" i="1" s="1"/>
  <c r="L34" i="1"/>
  <c r="G34" i="1"/>
  <c r="N33" i="1"/>
  <c r="O33" i="1" s="1"/>
  <c r="M33" i="1"/>
  <c r="L33" i="1"/>
  <c r="G33" i="1"/>
  <c r="O32" i="1"/>
  <c r="M32" i="1"/>
  <c r="L32" i="1"/>
  <c r="N32" i="1" s="1"/>
  <c r="G32" i="1"/>
  <c r="N31" i="1"/>
  <c r="O31" i="1" s="1"/>
  <c r="I24" i="1" s="1"/>
  <c r="M31" i="1"/>
  <c r="L31" i="1"/>
  <c r="G31" i="1"/>
  <c r="O47" i="3" l="1"/>
  <c r="O51" i="1"/>
  <c r="H22" i="1"/>
  <c r="N9" i="2"/>
  <c r="O9" i="2" s="1"/>
  <c r="O47" i="2" s="1"/>
  <c r="N17" i="2"/>
  <c r="O17" i="2" s="1"/>
  <c r="N25" i="2"/>
  <c r="O25" i="2" s="1"/>
  <c r="N33" i="2"/>
  <c r="O33" i="2" s="1"/>
  <c r="N41" i="2"/>
  <c r="O41" i="2" s="1"/>
  <c r="N34" i="5"/>
  <c r="O34" i="5" s="1"/>
  <c r="O47" i="5" s="1"/>
  <c r="N38" i="5"/>
  <c r="O38" i="5" s="1"/>
  <c r="N42" i="5"/>
  <c r="O42" i="5" s="1"/>
  <c r="N46" i="5"/>
  <c r="O46" i="5" s="1"/>
  <c r="R39" i="6"/>
  <c r="P3" i="4" l="1"/>
  <c r="L1" i="2"/>
  <c r="L3" i="2"/>
  <c r="P5" i="4"/>
  <c r="L3" i="5"/>
  <c r="L1" i="5"/>
  <c r="L1" i="3"/>
  <c r="P4" i="4"/>
  <c r="L3" i="3"/>
  <c r="P6" i="4" l="1"/>
</calcChain>
</file>

<file path=xl/sharedStrings.xml><?xml version="1.0" encoding="utf-8"?>
<sst xmlns="http://schemas.openxmlformats.org/spreadsheetml/2006/main" count="795" uniqueCount="118">
  <si>
    <t>No.</t>
  </si>
  <si>
    <t>秋田県知事 宛て</t>
    <rPh sb="0" eb="3">
      <t>あきたけん</t>
    </rPh>
    <rPh sb="3" eb="5">
      <t>ちじ</t>
    </rPh>
    <rPh sb="6" eb="7">
      <t>あて</t>
    </rPh>
    <phoneticPr fontId="1" type="Hiragana"/>
  </si>
  <si>
    <t>〔申請車両〕</t>
    <rPh sb="1" eb="3">
      <t>しんせい</t>
    </rPh>
    <rPh sb="3" eb="5">
      <t>しゃりょう</t>
    </rPh>
    <phoneticPr fontId="1" type="Hiragana"/>
  </si>
  <si>
    <t xml:space="preserve">申請台数 </t>
    <rPh sb="0" eb="2">
      <t>しんせい</t>
    </rPh>
    <rPh sb="2" eb="4">
      <t>だいすう</t>
    </rPh>
    <phoneticPr fontId="1" type="Hiragana"/>
  </si>
  <si>
    <t>自動車登録番号</t>
    <rPh sb="0" eb="3">
      <t>じどうしゃ</t>
    </rPh>
    <rPh sb="3" eb="5">
      <t>とうろく</t>
    </rPh>
    <rPh sb="5" eb="7">
      <t>ばんごう</t>
    </rPh>
    <phoneticPr fontId="1" type="Hiragana"/>
  </si>
  <si>
    <t>B_3</t>
  </si>
  <si>
    <t>円</t>
    <rPh sb="0" eb="1">
      <t>えん</t>
    </rPh>
    <phoneticPr fontId="1" type="Hiragana"/>
  </si>
  <si>
    <t>申請区分</t>
    <rPh sb="0" eb="2">
      <t>しんせい</t>
    </rPh>
    <rPh sb="2" eb="4">
      <t>くぶん</t>
    </rPh>
    <phoneticPr fontId="1" type="Hiragana"/>
  </si>
  <si>
    <t>Count.2</t>
  </si>
  <si>
    <t>秋田県トラック運送燃料高騰緊急支援金申請書</t>
  </si>
  <si>
    <t>か</t>
  </si>
  <si>
    <t>秋田</t>
    <rPh sb="0" eb="2">
      <t>あきた</t>
    </rPh>
    <phoneticPr fontId="1" type="Hiragana"/>
  </si>
  <si>
    <t>例</t>
    <rPh sb="0" eb="1">
      <t>れい</t>
    </rPh>
    <phoneticPr fontId="1" type="Hiragana"/>
  </si>
  <si>
    <t>総重量</t>
    <rPh sb="0" eb="3">
      <t>そうじゅうりょう</t>
    </rPh>
    <phoneticPr fontId="1" type="Hiragana"/>
  </si>
  <si>
    <t>km</t>
  </si>
  <si>
    <t>使用欄</t>
    <rPh sb="0" eb="2">
      <t>しよう</t>
    </rPh>
    <rPh sb="2" eb="3">
      <t>らん</t>
    </rPh>
    <phoneticPr fontId="1" type="Hiragana"/>
  </si>
  <si>
    <t>支給金の額</t>
    <rPh sb="0" eb="3">
      <t>しきゅうきん</t>
    </rPh>
    <rPh sb="4" eb="5">
      <t>がく</t>
    </rPh>
    <phoneticPr fontId="1" type="Hiragana"/>
  </si>
  <si>
    <t>Count.1</t>
  </si>
  <si>
    <t>事務局</t>
    <rPh sb="0" eb="3">
      <t>じむきょく</t>
    </rPh>
    <phoneticPr fontId="1" type="Hiragana"/>
  </si>
  <si>
    <t>合計（No.1～20までの計）</t>
    <rPh sb="0" eb="2">
      <t>ごうけい</t>
    </rPh>
    <rPh sb="13" eb="14">
      <t>けい</t>
    </rPh>
    <phoneticPr fontId="1" type="Hiragana"/>
  </si>
  <si>
    <t>申請台数</t>
    <rPh sb="0" eb="2">
      <t>しんせい</t>
    </rPh>
    <rPh sb="2" eb="4">
      <t>だいすう</t>
    </rPh>
    <phoneticPr fontId="1" type="Hiragana"/>
  </si>
  <si>
    <t>中型</t>
    <rPh sb="0" eb="2">
      <t>ちゅうがた</t>
    </rPh>
    <phoneticPr fontId="1" type="Hiragana"/>
  </si>
  <si>
    <t>A_3</t>
  </si>
  <si>
    <t xml:space="preserve">申請金額 </t>
    <rPh sb="0" eb="2">
      <t>しんせい</t>
    </rPh>
    <rPh sb="2" eb="4">
      <t>きんがく</t>
    </rPh>
    <phoneticPr fontId="1" type="Hiragana"/>
  </si>
  <si>
    <t>C</t>
  </si>
  <si>
    <t>テーブル</t>
  </si>
  <si>
    <t>車両種別</t>
    <rPh sb="0" eb="2">
      <t>しゃりょう</t>
    </rPh>
    <rPh sb="2" eb="4">
      <t>しゅべつ</t>
    </rPh>
    <phoneticPr fontId="1" type="Hiragana"/>
  </si>
  <si>
    <t>D</t>
  </si>
  <si>
    <t>大型</t>
    <rPh sb="0" eb="2">
      <t>おおがた</t>
    </rPh>
    <phoneticPr fontId="1" type="Hiragana"/>
  </si>
  <si>
    <t>A</t>
  </si>
  <si>
    <t xml:space="preserve"> いずれかにチェック（☑）してください。</t>
  </si>
  <si>
    <t>軽</t>
    <rPh sb="0" eb="1">
      <t>けい</t>
    </rPh>
    <phoneticPr fontId="1" type="Hiragana"/>
  </si>
  <si>
    <t>　秋田県トラック運送燃料高騰緊急支援金支給要綱第５条第１項の規定により、次のとおり申請します。</t>
  </si>
  <si>
    <t>小型</t>
    <rPh sb="0" eb="2">
      <t>こがた</t>
    </rPh>
    <phoneticPr fontId="1" type="Hiragana"/>
  </si>
  <si>
    <t>B</t>
  </si>
  <si>
    <t>総計</t>
    <rPh sb="0" eb="2">
      <t>そうけい</t>
    </rPh>
    <phoneticPr fontId="1" type="Hiragana"/>
  </si>
  <si>
    <t>走行距離</t>
    <rPh sb="0" eb="2">
      <t>そうこう</t>
    </rPh>
    <rPh sb="2" eb="4">
      <t>きょり</t>
    </rPh>
    <phoneticPr fontId="1" type="Hiragana"/>
  </si>
  <si>
    <t>D_2</t>
  </si>
  <si>
    <t>A_1</t>
  </si>
  <si>
    <t>Count.4</t>
  </si>
  <si>
    <t>A_2</t>
  </si>
  <si>
    <t>提出枚数</t>
    <rPh sb="0" eb="2">
      <t>ていしゅつ</t>
    </rPh>
    <rPh sb="2" eb="4">
      <t>まいすう</t>
    </rPh>
    <phoneticPr fontId="1" type="Hiragana"/>
  </si>
  <si>
    <t>距離</t>
    <rPh sb="0" eb="2">
      <t>きょり</t>
    </rPh>
    <phoneticPr fontId="1" type="Hiragana"/>
  </si>
  <si>
    <t>B_1</t>
  </si>
  <si>
    <t>B_2</t>
  </si>
  <si>
    <r>
      <t>枚分の</t>
    </r>
    <r>
      <rPr>
        <sz val="11"/>
        <color theme="1"/>
        <rFont val="ＭＳ ゴシック"/>
        <family val="3"/>
        <charset val="128"/>
      </rPr>
      <t>３</t>
    </r>
    <r>
      <rPr>
        <sz val="11"/>
        <color theme="1"/>
        <rFont val="ＭＳ 明朝"/>
        <family val="1"/>
        <charset val="128"/>
      </rPr>
      <t>枚目</t>
    </r>
  </si>
  <si>
    <t>C_1</t>
  </si>
  <si>
    <t>C_2</t>
  </si>
  <si>
    <t>C_3</t>
  </si>
  <si>
    <t>D_1</t>
  </si>
  <si>
    <t>D_3</t>
  </si>
  <si>
    <t>判定</t>
    <rPh sb="0" eb="2">
      <t>はんてい</t>
    </rPh>
    <phoneticPr fontId="1" type="Hiragana"/>
  </si>
  <si>
    <t>（兼 実績報告書）</t>
  </si>
  <si>
    <t>所 在 地</t>
    <rPh sb="0" eb="1">
      <t>ところ</t>
    </rPh>
    <rPh sb="2" eb="3">
      <t>ざい</t>
    </rPh>
    <rPh sb="4" eb="5">
      <t>ち</t>
    </rPh>
    <phoneticPr fontId="1" type="Hiragana"/>
  </si>
  <si>
    <t>〒</t>
  </si>
  <si>
    <t>名　　称</t>
    <rPh sb="0" eb="1">
      <t>な</t>
    </rPh>
    <rPh sb="3" eb="4">
      <t>しょう</t>
    </rPh>
    <phoneticPr fontId="1" type="Hiragana"/>
  </si>
  <si>
    <t>代表者の</t>
    <rPh sb="0" eb="3">
      <t>だいひょうしゃ</t>
    </rPh>
    <phoneticPr fontId="1" type="Hiragana"/>
  </si>
  <si>
    <t>職・氏名</t>
    <rPh sb="0" eb="1">
      <t>しょく</t>
    </rPh>
    <rPh sb="2" eb="4">
      <t>しめい</t>
    </rPh>
    <phoneticPr fontId="1" type="Hiragana"/>
  </si>
  <si>
    <t>秋田県知事 佐竹 敬久 あて</t>
    <rPh sb="0" eb="3">
      <t>あきたけん</t>
    </rPh>
    <rPh sb="3" eb="5">
      <t>ちじ</t>
    </rPh>
    <rPh sb="6" eb="8">
      <t>さたけ</t>
    </rPh>
    <rPh sb="9" eb="10">
      <t>たかし</t>
    </rPh>
    <rPh sb="10" eb="11">
      <t>ひさ</t>
    </rPh>
    <phoneticPr fontId="1" type="Hiragana"/>
  </si>
  <si>
    <t>Count.3</t>
  </si>
  <si>
    <t>（支給対象者）</t>
    <rPh sb="1" eb="3">
      <t>しきゅう</t>
    </rPh>
    <rPh sb="3" eb="6">
      <t>たいしょうしゃ</t>
    </rPh>
    <phoneticPr fontId="1" type="Hiragana"/>
  </si>
  <si>
    <t>申請車両は上欄の記載ですべてです。</t>
  </si>
  <si>
    <t>申請者（支給対象者）</t>
    <rPh sb="0" eb="3">
      <t>しんせいしゃ</t>
    </rPh>
    <rPh sb="4" eb="6">
      <t>しきゅう</t>
    </rPh>
    <rPh sb="6" eb="9">
      <t>たいしょうしゃ</t>
    </rPh>
    <phoneticPr fontId="1" type="Hiragana"/>
  </si>
  <si>
    <t>合計（No.21～60までの計）</t>
    <rPh sb="0" eb="2">
      <t>ごうけい</t>
    </rPh>
    <rPh sb="14" eb="15">
      <t>けい</t>
    </rPh>
    <phoneticPr fontId="1" type="Hiragana"/>
  </si>
  <si>
    <t>秋田県トラック運送燃料高騰緊急支援金申請書</t>
    <rPh sb="0" eb="3">
      <t>あきたけん</t>
    </rPh>
    <rPh sb="7" eb="9">
      <t>うんそう</t>
    </rPh>
    <rPh sb="9" eb="11">
      <t>ねんりょう</t>
    </rPh>
    <rPh sb="11" eb="13">
      <t>こうとう</t>
    </rPh>
    <rPh sb="13" eb="15">
      <t>きんきゅう</t>
    </rPh>
    <rPh sb="15" eb="18">
      <t>しえんきん</t>
    </rPh>
    <rPh sb="18" eb="21">
      <t>しんせいしょ</t>
    </rPh>
    <phoneticPr fontId="1" type="Hiragana"/>
  </si>
  <si>
    <t>合計（No.101～140までの計）</t>
    <rPh sb="0" eb="2">
      <t>ごうけい</t>
    </rPh>
    <rPh sb="16" eb="17">
      <t>けい</t>
    </rPh>
    <phoneticPr fontId="1" type="Hiragana"/>
  </si>
  <si>
    <t xml:space="preserve"> 台</t>
  </si>
  <si>
    <t>様式第１号の２により、上記以外の申請車両を報告し、「申請金額」等はその総計を記載します。</t>
  </si>
  <si>
    <t>㎏</t>
  </si>
  <si>
    <t>車　両</t>
    <rPh sb="0" eb="1">
      <t>くるま</t>
    </rPh>
    <rPh sb="2" eb="3">
      <t>りょう</t>
    </rPh>
    <phoneticPr fontId="1" type="Hiragana"/>
  </si>
  <si>
    <t>口座名義</t>
    <rPh sb="0" eb="2">
      <t>こうざ</t>
    </rPh>
    <rPh sb="2" eb="4">
      <t>めいぎ</t>
    </rPh>
    <phoneticPr fontId="1" type="Hiragana"/>
  </si>
  <si>
    <t xml:space="preserve"> 円</t>
  </si>
  <si>
    <t>走行距離</t>
  </si>
  <si>
    <t>月　間</t>
    <rPh sb="0" eb="1">
      <t>つき</t>
    </rPh>
    <rPh sb="2" eb="3">
      <t>あいだ</t>
    </rPh>
    <phoneticPr fontId="1" type="Hiragana"/>
  </si>
  <si>
    <t>申　請　者　</t>
    <rPh sb="0" eb="1">
      <t>しん</t>
    </rPh>
    <rPh sb="2" eb="3">
      <t>しょう</t>
    </rPh>
    <rPh sb="4" eb="5">
      <t>もの</t>
    </rPh>
    <phoneticPr fontId="1" type="Hiragana"/>
  </si>
  <si>
    <t>合計（No.61～100までの計）</t>
    <rPh sb="0" eb="2">
      <t>ごうけい</t>
    </rPh>
    <rPh sb="15" eb="16">
      <t>けい</t>
    </rPh>
    <phoneticPr fontId="1" type="Hiragana"/>
  </si>
  <si>
    <r>
      <t>枚分の</t>
    </r>
    <r>
      <rPr>
        <sz val="11"/>
        <color theme="1"/>
        <rFont val="ＭＳ ゴシック"/>
        <family val="3"/>
        <charset val="128"/>
      </rPr>
      <t>４</t>
    </r>
    <r>
      <rPr>
        <sz val="11"/>
        <color theme="1"/>
        <rFont val="ＭＳ 明朝"/>
        <family val="1"/>
        <charset val="128"/>
      </rPr>
      <t>枚目</t>
    </r>
  </si>
  <si>
    <r>
      <t>枚分の</t>
    </r>
    <r>
      <rPr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枚目</t>
    </r>
  </si>
  <si>
    <t>令和４年　　月　　日</t>
    <rPh sb="0" eb="2">
      <t>れいわ</t>
    </rPh>
    <rPh sb="3" eb="4">
      <t>ねん</t>
    </rPh>
    <rPh sb="6" eb="7">
      <t>がつ</t>
    </rPh>
    <rPh sb="9" eb="10">
      <t>にち</t>
    </rPh>
    <phoneticPr fontId="1" type="Hiragana"/>
  </si>
  <si>
    <t>車両種別（新）</t>
    <rPh sb="0" eb="2">
      <t>しゃりょう</t>
    </rPh>
    <rPh sb="2" eb="4">
      <t>しゅべつ</t>
    </rPh>
    <rPh sb="5" eb="6">
      <t>しん</t>
    </rPh>
    <phoneticPr fontId="1" type="Hiragana"/>
  </si>
  <si>
    <t xml:space="preserve">普通    当座 </t>
    <rPh sb="0" eb="2">
      <t>ふつう</t>
    </rPh>
    <rPh sb="6" eb="8">
      <t>とうざ</t>
    </rPh>
    <phoneticPr fontId="1" type="Hiragana"/>
  </si>
  <si>
    <t xml:space="preserve">請求金額 </t>
    <rPh sb="0" eb="2">
      <t>せいきゅう</t>
    </rPh>
    <rPh sb="2" eb="4">
      <t>きんがく</t>
    </rPh>
    <phoneticPr fontId="1" type="Hiragana"/>
  </si>
  <si>
    <t>次のとおり、請求します。</t>
    <rPh sb="6" eb="8">
      <t>せいきゅう</t>
    </rPh>
    <phoneticPr fontId="1" type="Hiragana"/>
  </si>
  <si>
    <t>請　求　書</t>
    <rPh sb="0" eb="1">
      <t>しょう</t>
    </rPh>
    <rPh sb="2" eb="3">
      <t>もとむ</t>
    </rPh>
    <rPh sb="4" eb="5">
      <t>しょ</t>
    </rPh>
    <phoneticPr fontId="1" type="Hiragana"/>
  </si>
  <si>
    <t>　経費の内訳　秋田県トラック運送燃料高騰緊急支援金</t>
    <rPh sb="1" eb="3">
      <t>けいひ</t>
    </rPh>
    <rPh sb="4" eb="6">
      <t>うちわけ</t>
    </rPh>
    <rPh sb="7" eb="10">
      <t>あきたけん</t>
    </rPh>
    <rPh sb="14" eb="16">
      <t>うんそう</t>
    </rPh>
    <rPh sb="16" eb="18">
      <t>ねんりょう</t>
    </rPh>
    <rPh sb="18" eb="20">
      <t>こうとう</t>
    </rPh>
    <rPh sb="20" eb="22">
      <t>きんきゅう</t>
    </rPh>
    <rPh sb="22" eb="25">
      <t>しえんきん</t>
    </rPh>
    <phoneticPr fontId="1" type="Hiragana"/>
  </si>
  <si>
    <t>申請書（様式第１号）に記載した車両の、申請区分ごとの台数</t>
    <rPh sb="0" eb="3">
      <t>しんせいしょ</t>
    </rPh>
    <rPh sb="4" eb="6">
      <t>ようしき</t>
    </rPh>
    <rPh sb="6" eb="7">
      <t>だい</t>
    </rPh>
    <rPh sb="8" eb="9">
      <t>ごう</t>
    </rPh>
    <rPh sb="11" eb="13">
      <t>きさい</t>
    </rPh>
    <rPh sb="15" eb="17">
      <t>しゃりょう</t>
    </rPh>
    <rPh sb="19" eb="21">
      <t>しんせい</t>
    </rPh>
    <rPh sb="21" eb="23">
      <t>くぶん</t>
    </rPh>
    <rPh sb="26" eb="28">
      <t>だいすう</t>
    </rPh>
    <phoneticPr fontId="1" type="Hiragana"/>
  </si>
  <si>
    <t>種別</t>
    <rPh sb="0" eb="2">
      <t>しゅべつ</t>
    </rPh>
    <phoneticPr fontId="1" type="Hiragana"/>
  </si>
  <si>
    <t>－</t>
  </si>
  <si>
    <t>Ａ</t>
  </si>
  <si>
    <t>台</t>
    <rPh sb="0" eb="1">
      <t>だい</t>
    </rPh>
    <phoneticPr fontId="1" type="Hiragana"/>
  </si>
  <si>
    <t>Ｃ</t>
  </si>
  <si>
    <t>Ｂ</t>
  </si>
  <si>
    <t>Ｄ</t>
  </si>
  <si>
    <t>　振込先口座</t>
    <rPh sb="1" eb="3">
      <t>ふりこみ</t>
    </rPh>
    <rPh sb="3" eb="4">
      <t>さき</t>
    </rPh>
    <rPh sb="4" eb="6">
      <t>こうざ</t>
    </rPh>
    <phoneticPr fontId="1" type="Hiragana"/>
  </si>
  <si>
    <t>金融機関名</t>
    <rPh sb="0" eb="2">
      <t>きんゆう</t>
    </rPh>
    <rPh sb="2" eb="5">
      <t>きかんめい</t>
    </rPh>
    <phoneticPr fontId="1" type="Hiragana"/>
  </si>
  <si>
    <t>本・支店名</t>
    <rPh sb="0" eb="1">
      <t>ほん</t>
    </rPh>
    <rPh sb="2" eb="4">
      <t>してん</t>
    </rPh>
    <rPh sb="4" eb="5">
      <t>めい</t>
    </rPh>
    <phoneticPr fontId="1" type="Hiragana"/>
  </si>
  <si>
    <t>口座種別</t>
    <rPh sb="0" eb="2">
      <t>こうざ</t>
    </rPh>
    <rPh sb="2" eb="4">
      <t>しゅべつ</t>
    </rPh>
    <phoneticPr fontId="1" type="Hiragana"/>
  </si>
  <si>
    <t>※○で囲む</t>
    <rPh sb="3" eb="4">
      <t>かこ</t>
    </rPh>
    <phoneticPr fontId="1" type="Hiragana"/>
  </si>
  <si>
    <t>貯蓄</t>
    <rPh sb="0" eb="2">
      <t>ちょちく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</si>
  <si>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</si>
  <si>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※右詰め</t>
    <rPh sb="1" eb="3">
      <t>みぎづめ</t>
    </rPh>
    <phoneticPr fontId="1" type="Hiragana"/>
  </si>
  <si>
    <t>（カタカナ）</t>
  </si>
  <si>
    <t>※申請者の名称（個人事業主は申請者本人）と口座名義が同一となること。</t>
    <rPh sb="1" eb="4">
      <t>しんせいしゃ</t>
    </rPh>
    <rPh sb="5" eb="7">
      <t>めいしょう</t>
    </rPh>
    <rPh sb="8" eb="10">
      <t>こじん</t>
    </rPh>
    <rPh sb="10" eb="13">
      <t>じぎょうぬし</t>
    </rPh>
    <rPh sb="14" eb="17">
      <t>しんせいしゃ</t>
    </rPh>
    <rPh sb="17" eb="19">
      <t>ほんにん</t>
    </rPh>
    <rPh sb="21" eb="25">
      <t>こうざめいぎ</t>
    </rPh>
    <rPh sb="26" eb="28">
      <t>どういつ</t>
    </rPh>
    <phoneticPr fontId="1" type="Hiragana"/>
  </si>
  <si>
    <t>本件の責任者、担当者及び連絡先（必須）</t>
    <rPh sb="0" eb="2">
      <t>ほんけん</t>
    </rPh>
    <rPh sb="3" eb="6">
      <t>せきにんしゃ</t>
    </rPh>
    <rPh sb="7" eb="10">
      <t>たんとうしゃ</t>
    </rPh>
    <rPh sb="10" eb="11">
      <t>およ</t>
    </rPh>
    <rPh sb="12" eb="15">
      <t>れんらくさき</t>
    </rPh>
    <rPh sb="16" eb="18">
      <t>ひっす</t>
    </rPh>
    <phoneticPr fontId="1" type="Hiragana"/>
  </si>
  <si>
    <t>（住所・所属）</t>
    <rPh sb="1" eb="3">
      <t>じゅうしょ</t>
    </rPh>
    <rPh sb="4" eb="6">
      <t>しょぞく</t>
    </rPh>
    <phoneticPr fontId="1" type="Hiragana"/>
  </si>
  <si>
    <t>（担当 役職・氏名）</t>
    <rPh sb="1" eb="3">
      <t>たんとう</t>
    </rPh>
    <rPh sb="4" eb="6">
      <t>やくしょく</t>
    </rPh>
    <rPh sb="7" eb="9">
      <t>しめい</t>
    </rPh>
    <phoneticPr fontId="1" type="Hiragana"/>
  </si>
  <si>
    <t>（電話）</t>
    <rPh sb="1" eb="3">
      <t>でんわ</t>
    </rPh>
    <phoneticPr fontId="1" type="Hiragana"/>
  </si>
  <si>
    <t>組合    農協</t>
    <rPh sb="0" eb="2">
      <t>くみあい</t>
    </rPh>
    <rPh sb="6" eb="8">
      <t>のうきょう</t>
    </rPh>
    <phoneticPr fontId="1" type="Hiragana"/>
  </si>
  <si>
    <t xml:space="preserve">所 在 地 </t>
    <rPh sb="0" eb="1">
      <t>ところ</t>
    </rPh>
    <rPh sb="2" eb="3">
      <t>ざい</t>
    </rPh>
    <rPh sb="4" eb="5">
      <t>ち</t>
    </rPh>
    <phoneticPr fontId="1" type="Hiragana"/>
  </si>
  <si>
    <t xml:space="preserve">名　　称 </t>
    <rPh sb="0" eb="1">
      <t>な</t>
    </rPh>
    <rPh sb="3" eb="4">
      <t>しょう</t>
    </rPh>
    <phoneticPr fontId="1" type="Hiragana"/>
  </si>
  <si>
    <t xml:space="preserve">代表者の </t>
    <rPh sb="0" eb="3">
      <t>だいひょうしゃ</t>
    </rPh>
    <phoneticPr fontId="1" type="Hiragana"/>
  </si>
  <si>
    <t xml:space="preserve">職・氏名 </t>
    <rPh sb="0" eb="1">
      <t>しょく</t>
    </rPh>
    <rPh sb="2" eb="4">
      <t>しめい</t>
    </rPh>
    <phoneticPr fontId="1" type="Hiragana"/>
  </si>
  <si>
    <t>債 権 者</t>
  </si>
  <si>
    <t>電話番号</t>
    <rPh sb="0" eb="2">
      <t>でんわ</t>
    </rPh>
    <rPh sb="2" eb="4">
      <t>ばんごう</t>
    </rPh>
    <phoneticPr fontId="1" type="Hiragana"/>
  </si>
  <si>
    <t>銀行    金庫</t>
    <rPh sb="0" eb="2">
      <t>ぎんこう</t>
    </rPh>
    <rPh sb="6" eb="8">
      <t>きんこ</t>
    </rPh>
    <phoneticPr fontId="1" type="Hiragana"/>
  </si>
  <si>
    <t xml:space="preserve">  本店</t>
    <rPh sb="2" eb="4">
      <t>ほんてん</t>
    </rPh>
    <phoneticPr fontId="1" type="Hiragana"/>
  </si>
  <si>
    <t xml:space="preserve">  支店</t>
    <rPh sb="2" eb="4">
      <t>してん</t>
    </rPh>
    <phoneticPr fontId="1" type="Hiragana"/>
  </si>
  <si>
    <t>令和４年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</si>
</sst>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&quot;"/>
    <numFmt numFmtId="177" formatCode="#,##0_ "/>
  </numFmts>
  <fonts count="2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7"/>
      <color theme="1"/>
      <name val="ＭＳ 明朝"/>
      <family val="1"/>
    </font>
    <font>
      <sz val="17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u/>
      <sz val="18"/>
      <color theme="1"/>
      <name val="HGSｺﾞｼｯｸE"/>
      <family val="3"/>
    </font>
    <font>
      <b/>
      <sz val="17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14"/>
      <color theme="1"/>
      <name val="HGSｺﾞｼｯｸE"/>
      <family val="3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theme="2" tint="-9.9978637043366805E-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theme="0" tint="-0.1399884029663991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1399884029663991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13998840296639911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2" tint="-9.9978637043366805E-2"/>
      </left>
      <right style="dotted">
        <color theme="2" tint="-9.9978637043366805E-2"/>
      </right>
      <top style="thin">
        <color indexed="64"/>
      </top>
      <bottom style="double">
        <color indexed="64"/>
      </bottom>
      <diagonal/>
    </border>
    <border>
      <left style="dotted">
        <color theme="0" tint="-0.13998840296639911"/>
      </left>
      <right style="dotted">
        <color theme="0" tint="-0.13998840296639911"/>
      </right>
      <top style="double">
        <color indexed="64"/>
      </top>
      <bottom style="hair">
        <color indexed="64"/>
      </bottom>
      <diagonal/>
    </border>
    <border>
      <left style="dotted">
        <color theme="0" tint="-0.13998840296639911"/>
      </left>
      <right style="dotted">
        <color theme="0" tint="-0.13998840296639911"/>
      </right>
      <top style="hair">
        <color indexed="64"/>
      </top>
      <bottom style="hair">
        <color indexed="64"/>
      </bottom>
      <diagonal/>
    </border>
    <border>
      <left style="dotted">
        <color theme="0" tint="-0.13998840296639911"/>
      </left>
      <right style="dotted">
        <color theme="0" tint="-0.13998840296639911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2" tint="-9.9978637043366805E-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theme="0" tint="-0.1399884029663991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theme="0" tint="-0.1399884029663991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0" tint="-0.13998840296639911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vertical="center"/>
    </xf>
    <xf numFmtId="38" fontId="2" fillId="0" borderId="30" xfId="1" applyFont="1" applyBorder="1" applyAlignment="1">
      <alignment horizontal="right" vertical="center"/>
    </xf>
    <xf numFmtId="38" fontId="2" fillId="3" borderId="31" xfId="1" applyFont="1" applyFill="1" applyBorder="1" applyAlignment="1" applyProtection="1">
      <alignment horizontal="right" vertical="center"/>
      <protection locked="0"/>
    </xf>
    <xf numFmtId="38" fontId="2" fillId="3" borderId="32" xfId="1" applyFont="1" applyFill="1" applyBorder="1" applyAlignment="1" applyProtection="1">
      <alignment horizontal="right" vertical="center"/>
      <protection locked="0"/>
    </xf>
    <xf numFmtId="38" fontId="2" fillId="3" borderId="33" xfId="1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38" fontId="2" fillId="0" borderId="30" xfId="1" applyFont="1" applyBorder="1">
      <alignment vertical="center"/>
    </xf>
    <xf numFmtId="38" fontId="2" fillId="3" borderId="31" xfId="1" applyFont="1" applyFill="1" applyBorder="1" applyProtection="1">
      <alignment vertical="center"/>
      <protection locked="0"/>
    </xf>
    <xf numFmtId="38" fontId="2" fillId="3" borderId="32" xfId="1" applyFont="1" applyFill="1" applyBorder="1" applyProtection="1">
      <alignment vertical="center"/>
      <protection locked="0"/>
    </xf>
    <xf numFmtId="38" fontId="2" fillId="3" borderId="33" xfId="1" applyFont="1" applyFill="1" applyBorder="1" applyProtection="1">
      <alignment vertical="center"/>
      <protection locked="0"/>
    </xf>
    <xf numFmtId="0" fontId="2" fillId="0" borderId="38" xfId="0" applyFont="1" applyBorder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top" shrinkToFit="1"/>
    </xf>
    <xf numFmtId="0" fontId="2" fillId="0" borderId="4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2" borderId="44" xfId="0" applyFont="1" applyFill="1" applyBorder="1" applyAlignment="1">
      <alignment horizontal="center" vertical="top" shrinkToFit="1"/>
    </xf>
    <xf numFmtId="0" fontId="2" fillId="0" borderId="45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2" borderId="7" xfId="0" applyFont="1" applyFill="1" applyBorder="1">
      <alignment vertical="center"/>
    </xf>
    <xf numFmtId="38" fontId="2" fillId="0" borderId="49" xfId="1" applyFont="1" applyBorder="1">
      <alignment vertical="center"/>
    </xf>
    <xf numFmtId="38" fontId="2" fillId="4" borderId="50" xfId="1" applyFont="1" applyFill="1" applyBorder="1">
      <alignment vertical="center"/>
    </xf>
    <xf numFmtId="38" fontId="2" fillId="4" borderId="51" xfId="1" applyFont="1" applyFill="1" applyBorder="1">
      <alignment vertical="center"/>
    </xf>
    <xf numFmtId="38" fontId="2" fillId="4" borderId="52" xfId="1" applyFont="1" applyFill="1" applyBorder="1">
      <alignment vertical="center"/>
    </xf>
    <xf numFmtId="38" fontId="2" fillId="4" borderId="53" xfId="1" applyFont="1" applyFill="1" applyBorder="1">
      <alignment vertical="center"/>
    </xf>
    <xf numFmtId="176" fontId="2" fillId="4" borderId="7" xfId="0" applyNumberFormat="1" applyFont="1" applyFill="1" applyBorder="1">
      <alignment vertical="center"/>
    </xf>
    <xf numFmtId="38" fontId="2" fillId="0" borderId="15" xfId="0" applyNumberFormat="1" applyFont="1" applyBorder="1">
      <alignment vertical="center"/>
    </xf>
    <xf numFmtId="0" fontId="2" fillId="2" borderId="21" xfId="0" applyFont="1" applyFill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54" xfId="0" applyFont="1" applyBorder="1" applyAlignment="1">
      <alignment vertical="center"/>
    </xf>
    <xf numFmtId="0" fontId="2" fillId="0" borderId="54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56" xfId="0" applyFont="1" applyFill="1" applyBorder="1" applyAlignment="1" applyProtection="1">
      <alignment horizontal="center" vertical="center"/>
    </xf>
    <xf numFmtId="0" fontId="2" fillId="4" borderId="42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/>
    </xf>
    <xf numFmtId="38" fontId="2" fillId="3" borderId="58" xfId="1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>
      <alignment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 vertical="center"/>
    </xf>
    <xf numFmtId="0" fontId="2" fillId="4" borderId="75" xfId="0" applyFont="1" applyFill="1" applyBorder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38" fontId="0" fillId="0" borderId="75" xfId="1" applyFont="1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center" wrapText="1"/>
    </xf>
    <xf numFmtId="38" fontId="7" fillId="4" borderId="0" xfId="1" applyFont="1" applyFill="1" applyBorder="1" applyAlignment="1">
      <alignment horizontal="left" vertical="center" indent="7"/>
    </xf>
    <xf numFmtId="0" fontId="7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68" xfId="0" applyFont="1" applyFill="1" applyBorder="1" applyAlignment="1" applyProtection="1">
      <alignment horizontal="left" vertical="center" indent="1"/>
      <protection locked="0"/>
    </xf>
    <xf numFmtId="0" fontId="2" fillId="3" borderId="15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left" vertical="center" indent="1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15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14" xfId="0" applyFont="1" applyFill="1" applyBorder="1" applyAlignment="1" applyProtection="1">
      <alignment horizontal="center" vertical="center" shrinkToFit="1"/>
      <protection locked="0"/>
    </xf>
    <xf numFmtId="0" fontId="13" fillId="3" borderId="21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7" fillId="3" borderId="76" xfId="0" applyFont="1" applyFill="1" applyBorder="1" applyAlignment="1" applyProtection="1">
      <alignment horizontal="center" vertical="center"/>
      <protection locked="0"/>
    </xf>
    <xf numFmtId="0" fontId="17" fillId="3" borderId="77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69" xfId="0" applyFont="1" applyFill="1" applyBorder="1" applyAlignment="1" applyProtection="1">
      <alignment horizontal="left" vertical="center" indent="1"/>
      <protection locked="0"/>
    </xf>
    <xf numFmtId="0" fontId="2" fillId="3" borderId="54" xfId="0" applyFont="1" applyFill="1" applyBorder="1" applyAlignment="1" applyProtection="1">
      <alignment horizontal="left" vertical="center" indent="1"/>
      <protection locked="0"/>
    </xf>
    <xf numFmtId="0" fontId="2" fillId="0" borderId="6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3" borderId="70" xfId="0" applyFont="1" applyFill="1" applyBorder="1" applyAlignment="1" applyProtection="1">
      <alignment horizontal="left" vertical="center" indent="1"/>
      <protection locked="0"/>
    </xf>
    <xf numFmtId="0" fontId="2" fillId="3" borderId="65" xfId="0" applyFont="1" applyFill="1" applyBorder="1" applyAlignment="1" applyProtection="1">
      <alignment horizontal="left" vertical="center" indent="1"/>
      <protection locked="0"/>
    </xf>
    <xf numFmtId="0" fontId="2" fillId="3" borderId="78" xfId="0" applyFont="1" applyFill="1" applyBorder="1" applyAlignment="1" applyProtection="1">
      <alignment horizontal="left" vertical="center" indent="1"/>
      <protection locked="0"/>
    </xf>
    <xf numFmtId="0" fontId="17" fillId="3" borderId="71" xfId="0" applyFont="1" applyFill="1" applyBorder="1" applyAlignment="1" applyProtection="1">
      <alignment horizontal="center" vertical="center"/>
      <protection locked="0"/>
    </xf>
    <xf numFmtId="0" fontId="17" fillId="3" borderId="73" xfId="0" applyFont="1" applyFill="1" applyBorder="1" applyAlignment="1" applyProtection="1">
      <alignment horizontal="center" vertical="center"/>
      <protection locked="0"/>
    </xf>
    <xf numFmtId="0" fontId="17" fillId="3" borderId="72" xfId="0" applyFont="1" applyFill="1" applyBorder="1" applyAlignment="1" applyProtection="1">
      <alignment horizontal="center" vertical="center"/>
      <protection locked="0"/>
    </xf>
    <xf numFmtId="0" fontId="17" fillId="3" borderId="74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3" borderId="61" xfId="0" applyFont="1" applyFill="1" applyBorder="1" applyAlignment="1" applyProtection="1">
      <alignment horizontal="left" vertical="center" indent="1"/>
      <protection locked="0"/>
    </xf>
    <xf numFmtId="0" fontId="13" fillId="3" borderId="64" xfId="0" applyFont="1" applyFill="1" applyBorder="1" applyAlignment="1" applyProtection="1">
      <alignment horizontal="left" vertical="center" indent="1"/>
      <protection locked="0"/>
    </xf>
    <xf numFmtId="0" fontId="13" fillId="3" borderId="67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  <xf numFmtId="0" fontId="2" fillId="3" borderId="21" xfId="0" applyFont="1" applyFill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E9FFFF"/>
      <color rgb="FFD2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144780</xdr:rowOff>
        </xdr:from>
        <xdr:to>
          <xdr:col>2</xdr:col>
          <xdr:colOff>99060</xdr:colOff>
          <xdr:row>55</xdr:row>
          <xdr:rowOff>7620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54</xdr:row>
          <xdr:rowOff>144780</xdr:rowOff>
        </xdr:from>
        <xdr:to>
          <xdr:col>2</xdr:col>
          <xdr:colOff>99060</xdr:colOff>
          <xdr:row>58</xdr:row>
          <xdr:rowOff>0</xdr:rowOff>
        </xdr:to>
        <xdr:sp macro=""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9525</xdr:rowOff>
    </xdr:from>
    <xdr:to>
      <xdr:col>20</xdr:col>
      <xdr:colOff>171450</xdr:colOff>
      <xdr:row>39</xdr:row>
      <xdr:rowOff>19685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76225" y="4210050"/>
          <a:ext cx="5495925" cy="2029460"/>
        </a:xfrm>
        <a:prstGeom prst="bracketPair">
          <a:avLst>
            <a:gd name="adj" fmla="val 5435"/>
          </a:avLst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42</xdr:row>
          <xdr:rowOff>7620</xdr:rowOff>
        </xdr:from>
        <xdr:to>
          <xdr:col>11</xdr:col>
          <xdr:colOff>38100</xdr:colOff>
          <xdr:row>42</xdr:row>
          <xdr:rowOff>228600</xdr:rowOff>
        </xdr:to>
        <xdr:sp macro=""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42</xdr:row>
          <xdr:rowOff>22860</xdr:rowOff>
        </xdr:from>
        <xdr:to>
          <xdr:col>12</xdr:col>
          <xdr:colOff>144780</xdr:colOff>
          <xdr:row>42</xdr:row>
          <xdr:rowOff>228600</xdr:rowOff>
        </xdr:to>
        <xdr:sp macro=""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43</xdr:row>
          <xdr:rowOff>7620</xdr:rowOff>
        </xdr:from>
        <xdr:to>
          <xdr:col>12</xdr:col>
          <xdr:colOff>152400</xdr:colOff>
          <xdr:row>43</xdr:row>
          <xdr:rowOff>220980</xdr:rowOff>
        </xdr:to>
        <xdr:sp macro=""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43</xdr:row>
          <xdr:rowOff>7620</xdr:rowOff>
        </xdr:from>
        <xdr:to>
          <xdr:col>11</xdr:col>
          <xdr:colOff>38100</xdr:colOff>
          <xdr:row>43</xdr:row>
          <xdr:rowOff>228600</xdr:rowOff>
        </xdr:to>
        <xdr:sp macro=""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42</xdr:row>
          <xdr:rowOff>22860</xdr:rowOff>
        </xdr:from>
        <xdr:to>
          <xdr:col>20</xdr:col>
          <xdr:colOff>342900</xdr:colOff>
          <xdr:row>42</xdr:row>
          <xdr:rowOff>236220</xdr:rowOff>
        </xdr:to>
        <xdr:sp macro=""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43</xdr:row>
          <xdr:rowOff>7620</xdr:rowOff>
        </xdr:from>
        <xdr:to>
          <xdr:col>20</xdr:col>
          <xdr:colOff>365760</xdr:colOff>
          <xdr:row>43</xdr:row>
          <xdr:rowOff>228600</xdr:rowOff>
        </xdr:to>
        <xdr:sp macro=""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44</xdr:row>
          <xdr:rowOff>22860</xdr:rowOff>
        </xdr:from>
        <xdr:to>
          <xdr:col>7</xdr:col>
          <xdr:colOff>175260</xdr:colOff>
          <xdr:row>44</xdr:row>
          <xdr:rowOff>236220</xdr:rowOff>
        </xdr:to>
        <xdr:sp macro="" textlink="">
          <xdr:nvSpPr>
            <xdr:cNvPr id="3080" name="チェック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44</xdr:row>
          <xdr:rowOff>22860</xdr:rowOff>
        </xdr:from>
        <xdr:to>
          <xdr:col>9</xdr:col>
          <xdr:colOff>45720</xdr:colOff>
          <xdr:row>44</xdr:row>
          <xdr:rowOff>236220</xdr:rowOff>
        </xdr:to>
        <xdr:sp macro=""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45</xdr:row>
          <xdr:rowOff>30480</xdr:rowOff>
        </xdr:from>
        <xdr:to>
          <xdr:col>8</xdr:col>
          <xdr:colOff>7620</xdr:colOff>
          <xdr:row>45</xdr:row>
          <xdr:rowOff>251460</xdr:rowOff>
        </xdr:to>
        <xdr:sp macro=""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Q58"/>
  <sheetViews>
    <sheetView showGridLines="0" tabSelected="1" zoomScaleSheetLayoutView="100" workbookViewId="0">
      <selection activeCell="L19" sqref="L19"/>
    </sheetView>
  </sheetViews>
  <sheetFormatPr defaultColWidth="9" defaultRowHeight="12" x14ac:dyDescent="0.45"/>
  <cols>
    <col min="1" max="1" width="1.8984375" style="1" customWidth="1"/>
    <col min="2" max="2" width="4.19921875" style="1" bestFit="1" customWidth="1"/>
    <col min="3" max="3" width="5.59765625" style="1" customWidth="1"/>
    <col min="4" max="4" width="5" style="1" customWidth="1"/>
    <col min="5" max="5" width="3.8984375" style="1" customWidth="1"/>
    <col min="6" max="6" width="6.09765625" style="1" customWidth="1"/>
    <col min="7" max="7" width="5.09765625" style="1" customWidth="1"/>
    <col min="8" max="8" width="7.8984375" style="1" customWidth="1"/>
    <col min="9" max="9" width="3.3984375" style="1" bestFit="1" customWidth="1"/>
    <col min="10" max="10" width="9.5" style="1" customWidth="1"/>
    <col min="11" max="11" width="3.3984375" style="1" customWidth="1"/>
    <col min="12" max="13" width="4.3984375" style="1" customWidth="1"/>
    <col min="14" max="14" width="5.09765625" style="1" hidden="1" bestFit="1" customWidth="1"/>
    <col min="15" max="15" width="9.19921875" style="1" customWidth="1"/>
    <col min="16" max="16" width="3.3984375" style="1" bestFit="1" customWidth="1"/>
    <col min="17" max="17" width="6.8984375" style="1" bestFit="1" customWidth="1"/>
    <col min="18" max="18" width="5.09765625" style="1" customWidth="1"/>
    <col min="19" max="19" width="4.8984375" style="1" customWidth="1"/>
    <col min="20" max="20" width="9" style="1" customWidth="1"/>
    <col min="21" max="16384" width="9" style="1"/>
  </cols>
  <sheetData>
    <row r="2" spans="2:17" x14ac:dyDescent="0.45">
      <c r="O2" s="144" t="s">
        <v>78</v>
      </c>
      <c r="P2" s="144"/>
      <c r="Q2" s="144"/>
    </row>
    <row r="3" spans="2:17" ht="13.2" x14ac:dyDescent="0.45">
      <c r="B3" s="2" t="s">
        <v>58</v>
      </c>
    </row>
    <row r="5" spans="2:17" x14ac:dyDescent="0.45">
      <c r="J5" s="49"/>
      <c r="K5" s="56" t="s">
        <v>54</v>
      </c>
      <c r="L5" s="145"/>
      <c r="M5" s="145"/>
      <c r="N5" s="145"/>
      <c r="O5" s="145"/>
    </row>
    <row r="6" spans="2:17" ht="3.75" customHeight="1" x14ac:dyDescent="0.45">
      <c r="C6" s="146"/>
      <c r="D6" s="146"/>
      <c r="E6" s="146"/>
      <c r="J6" s="22"/>
      <c r="K6" s="22"/>
    </row>
    <row r="7" spans="2:17" ht="15" customHeight="1" x14ac:dyDescent="0.45">
      <c r="D7" s="146"/>
      <c r="E7" s="146"/>
      <c r="F7" s="146"/>
      <c r="G7" s="147" t="s">
        <v>74</v>
      </c>
      <c r="H7" s="147"/>
      <c r="I7" s="147"/>
      <c r="J7" s="50"/>
      <c r="K7" s="57" t="s">
        <v>53</v>
      </c>
      <c r="L7" s="151"/>
      <c r="M7" s="151"/>
      <c r="N7" s="151"/>
      <c r="O7" s="151"/>
      <c r="P7" s="151"/>
      <c r="Q7" s="151"/>
    </row>
    <row r="8" spans="2:17" ht="15" customHeight="1" x14ac:dyDescent="0.45">
      <c r="D8" s="146"/>
      <c r="E8" s="146"/>
      <c r="F8" s="146"/>
      <c r="G8" s="147" t="s">
        <v>60</v>
      </c>
      <c r="H8" s="147"/>
      <c r="I8" s="147"/>
      <c r="J8" s="50"/>
      <c r="L8" s="151"/>
      <c r="M8" s="151"/>
      <c r="N8" s="151"/>
      <c r="O8" s="151"/>
      <c r="P8" s="151"/>
      <c r="Q8" s="151"/>
    </row>
    <row r="9" spans="2:17" ht="4.5" customHeight="1" x14ac:dyDescent="0.45"/>
    <row r="10" spans="2:17" ht="18" customHeight="1" x14ac:dyDescent="0.45">
      <c r="J10" s="49"/>
      <c r="K10" s="57" t="s">
        <v>55</v>
      </c>
      <c r="L10" s="145"/>
      <c r="M10" s="145"/>
      <c r="N10" s="145"/>
      <c r="O10" s="145"/>
      <c r="P10" s="145"/>
      <c r="Q10" s="145"/>
    </row>
    <row r="11" spans="2:17" ht="7.5" customHeight="1" x14ac:dyDescent="0.45"/>
    <row r="12" spans="2:17" x14ac:dyDescent="0.45">
      <c r="J12" s="50"/>
      <c r="K12" s="57" t="s">
        <v>56</v>
      </c>
      <c r="L12" s="151"/>
      <c r="M12" s="151"/>
      <c r="N12" s="151"/>
      <c r="O12" s="151"/>
      <c r="P12" s="151"/>
      <c r="Q12" s="151"/>
    </row>
    <row r="13" spans="2:17" x14ac:dyDescent="0.45">
      <c r="J13" s="50"/>
      <c r="K13" s="57" t="s">
        <v>57</v>
      </c>
      <c r="L13" s="151"/>
      <c r="M13" s="151"/>
      <c r="N13" s="151"/>
      <c r="O13" s="151"/>
      <c r="P13" s="151"/>
      <c r="Q13" s="151"/>
    </row>
    <row r="14" spans="2:17" ht="4.5" customHeight="1" x14ac:dyDescent="0.45"/>
    <row r="15" spans="2:17" ht="16.5" customHeight="1" x14ac:dyDescent="0.45">
      <c r="K15" s="57" t="s">
        <v>113</v>
      </c>
      <c r="L15" s="142"/>
      <c r="M15" s="142"/>
      <c r="N15" s="142"/>
      <c r="O15" s="142"/>
      <c r="P15" s="142"/>
      <c r="Q15" s="142"/>
    </row>
    <row r="16" spans="2:17" ht="5.25" customHeight="1" x14ac:dyDescent="0.45"/>
    <row r="17" spans="2:17" ht="19.8" x14ac:dyDescent="0.45">
      <c r="B17" s="143" t="s">
        <v>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2:17" ht="19.8" x14ac:dyDescent="0.45">
      <c r="B18" s="143" t="s">
        <v>52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20" spans="2:17" ht="27" customHeight="1" x14ac:dyDescent="0.45">
      <c r="B20" s="152" t="s">
        <v>32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</row>
    <row r="21" spans="2:17" ht="6.75" customHeight="1" x14ac:dyDescent="0.45"/>
    <row r="22" spans="2:17" ht="21.75" customHeight="1" x14ac:dyDescent="0.45">
      <c r="C22" s="13"/>
      <c r="D22" s="23"/>
      <c r="E22" s="23"/>
      <c r="F22" s="23"/>
      <c r="G22" s="13" t="s">
        <v>23</v>
      </c>
      <c r="H22" s="153" t="str">
        <f>IF(O31="","",O51+'様式１-２-１'!O47+'様式１-２-２'!O47+'様式１-２-３'!O47)</f>
        <v/>
      </c>
      <c r="I22" s="153"/>
      <c r="J22" s="153"/>
      <c r="K22" s="153"/>
      <c r="L22" s="153"/>
      <c r="M22" s="70" t="s">
        <v>71</v>
      </c>
      <c r="O22" s="70"/>
    </row>
    <row r="23" spans="2:17" ht="8.25" customHeight="1" x14ac:dyDescent="0.45"/>
    <row r="24" spans="2:17" ht="21.75" customHeight="1" x14ac:dyDescent="0.45">
      <c r="C24" s="13"/>
      <c r="D24" s="24"/>
      <c r="E24" s="24"/>
      <c r="F24" s="24"/>
      <c r="G24" s="13" t="s">
        <v>3</v>
      </c>
      <c r="H24" s="40"/>
      <c r="I24" s="154" t="str">
        <f>IF(O31="","",参照!S7)</f>
        <v/>
      </c>
      <c r="J24" s="154"/>
      <c r="K24" s="154"/>
      <c r="L24" s="154"/>
      <c r="M24" s="71" t="s">
        <v>66</v>
      </c>
      <c r="O24" s="71"/>
    </row>
    <row r="25" spans="2:17" ht="7.5" customHeight="1" x14ac:dyDescent="0.45"/>
    <row r="26" spans="2:17" x14ac:dyDescent="0.45">
      <c r="B26" s="1" t="s">
        <v>2</v>
      </c>
    </row>
    <row r="27" spans="2:17" ht="6" customHeight="1" x14ac:dyDescent="0.45"/>
    <row r="28" spans="2:17" x14ac:dyDescent="0.45">
      <c r="B28" s="3" t="s">
        <v>0</v>
      </c>
      <c r="C28" s="155" t="s">
        <v>4</v>
      </c>
      <c r="D28" s="156"/>
      <c r="E28" s="156"/>
      <c r="F28" s="157"/>
      <c r="G28" s="155" t="s">
        <v>69</v>
      </c>
      <c r="H28" s="156"/>
      <c r="I28" s="157"/>
      <c r="J28" s="155" t="s">
        <v>73</v>
      </c>
      <c r="K28" s="157"/>
      <c r="L28" s="155" t="s">
        <v>7</v>
      </c>
      <c r="M28" s="156"/>
      <c r="N28" s="25" t="s">
        <v>51</v>
      </c>
      <c r="O28" s="155" t="s">
        <v>16</v>
      </c>
      <c r="P28" s="157"/>
      <c r="Q28" s="3" t="s">
        <v>18</v>
      </c>
    </row>
    <row r="29" spans="2:17" x14ac:dyDescent="0.45">
      <c r="B29" s="4"/>
      <c r="C29" s="14"/>
      <c r="D29" s="26"/>
      <c r="E29" s="26"/>
      <c r="F29" s="31"/>
      <c r="G29" s="148" t="s">
        <v>13</v>
      </c>
      <c r="H29" s="149"/>
      <c r="I29" s="150"/>
      <c r="J29" s="148" t="s">
        <v>72</v>
      </c>
      <c r="K29" s="150"/>
      <c r="L29" s="64" t="s">
        <v>86</v>
      </c>
      <c r="M29" s="72" t="s">
        <v>42</v>
      </c>
      <c r="N29" s="26"/>
      <c r="O29" s="78"/>
      <c r="P29" s="86"/>
      <c r="Q29" s="4" t="s">
        <v>15</v>
      </c>
    </row>
    <row r="30" spans="2:17" ht="16.5" customHeight="1" x14ac:dyDescent="0.45">
      <c r="B30" s="5" t="s">
        <v>12</v>
      </c>
      <c r="C30" s="15" t="s">
        <v>11</v>
      </c>
      <c r="D30" s="27">
        <v>100</v>
      </c>
      <c r="E30" s="27" t="s">
        <v>10</v>
      </c>
      <c r="F30" s="32">
        <v>1111</v>
      </c>
      <c r="G30" s="36" t="s">
        <v>21</v>
      </c>
      <c r="H30" s="41">
        <v>7000</v>
      </c>
      <c r="I30" s="45" t="s">
        <v>68</v>
      </c>
      <c r="J30" s="51">
        <v>12500</v>
      </c>
      <c r="K30" s="58" t="s">
        <v>14</v>
      </c>
      <c r="L30" s="65" t="s">
        <v>24</v>
      </c>
      <c r="M30" s="73">
        <v>3</v>
      </c>
      <c r="N30" s="77"/>
      <c r="O30" s="79">
        <v>36000</v>
      </c>
      <c r="P30" s="45" t="s">
        <v>6</v>
      </c>
      <c r="Q30" s="92"/>
    </row>
    <row r="31" spans="2:17" ht="16.5" customHeight="1" x14ac:dyDescent="0.45">
      <c r="B31" s="6">
        <v>1</v>
      </c>
      <c r="C31" s="16" t="s">
        <v>11</v>
      </c>
      <c r="D31" s="28"/>
      <c r="E31" s="28"/>
      <c r="F31" s="33"/>
      <c r="G31" s="37" t="str">
        <f t="shared" ref="G31:G50" si="0">IF(H31="","",VLOOKUP(H31,種類,2,TRUE))</f>
        <v/>
      </c>
      <c r="H31" s="42"/>
      <c r="I31" s="46" t="s">
        <v>68</v>
      </c>
      <c r="J31" s="52"/>
      <c r="K31" s="59" t="s">
        <v>14</v>
      </c>
      <c r="L31" s="66" t="str">
        <f t="shared" ref="L31:L50" si="1">IF(H31="","",VLOOKUP(H31,種類,3,TRUE))</f>
        <v/>
      </c>
      <c r="M31" s="74" t="str">
        <f t="shared" ref="M31:M50" si="2">IF(J31="","",VLOOKUP(J31,距離,2,TRUE))</f>
        <v/>
      </c>
      <c r="N31" s="6" t="str">
        <f t="shared" ref="N31:N50" si="3">IF(OR(L31="",M31=""),"",L31&amp;"_"&amp;M31)</f>
        <v/>
      </c>
      <c r="O31" s="80" t="str">
        <f t="shared" ref="O31:O50" si="4">IF(N31="","",VLOOKUP(N31,テーブル,2,FALSE))</f>
        <v/>
      </c>
      <c r="P31" s="87" t="s">
        <v>6</v>
      </c>
      <c r="Q31" s="93"/>
    </row>
    <row r="32" spans="2:17" ht="16.5" customHeight="1" x14ac:dyDescent="0.45">
      <c r="B32" s="7">
        <v>2</v>
      </c>
      <c r="C32" s="17" t="s">
        <v>11</v>
      </c>
      <c r="D32" s="29"/>
      <c r="E32" s="29"/>
      <c r="F32" s="34"/>
      <c r="G32" s="38" t="str">
        <f t="shared" si="0"/>
        <v/>
      </c>
      <c r="H32" s="43"/>
      <c r="I32" s="47" t="s">
        <v>68</v>
      </c>
      <c r="J32" s="53"/>
      <c r="K32" s="60" t="s">
        <v>14</v>
      </c>
      <c r="L32" s="67" t="str">
        <f t="shared" si="1"/>
        <v/>
      </c>
      <c r="M32" s="75" t="str">
        <f t="shared" si="2"/>
        <v/>
      </c>
      <c r="N32" s="7" t="str">
        <f t="shared" si="3"/>
        <v/>
      </c>
      <c r="O32" s="81" t="str">
        <f t="shared" si="4"/>
        <v/>
      </c>
      <c r="P32" s="88" t="s">
        <v>6</v>
      </c>
      <c r="Q32" s="94"/>
    </row>
    <row r="33" spans="2:17" ht="16.5" customHeight="1" x14ac:dyDescent="0.45">
      <c r="B33" s="7">
        <v>3</v>
      </c>
      <c r="C33" s="17" t="s">
        <v>11</v>
      </c>
      <c r="D33" s="29"/>
      <c r="E33" s="29"/>
      <c r="F33" s="34"/>
      <c r="G33" s="38" t="str">
        <f t="shared" si="0"/>
        <v/>
      </c>
      <c r="H33" s="43"/>
      <c r="I33" s="47" t="s">
        <v>68</v>
      </c>
      <c r="J33" s="53"/>
      <c r="K33" s="60" t="s">
        <v>14</v>
      </c>
      <c r="L33" s="67" t="str">
        <f t="shared" si="1"/>
        <v/>
      </c>
      <c r="M33" s="75" t="str">
        <f t="shared" si="2"/>
        <v/>
      </c>
      <c r="N33" s="7" t="str">
        <f t="shared" si="3"/>
        <v/>
      </c>
      <c r="O33" s="82" t="str">
        <f t="shared" si="4"/>
        <v/>
      </c>
      <c r="P33" s="88" t="s">
        <v>6</v>
      </c>
      <c r="Q33" s="94"/>
    </row>
    <row r="34" spans="2:17" ht="16.5" customHeight="1" x14ac:dyDescent="0.45">
      <c r="B34" s="7">
        <v>4</v>
      </c>
      <c r="C34" s="17" t="s">
        <v>11</v>
      </c>
      <c r="D34" s="29"/>
      <c r="E34" s="29"/>
      <c r="F34" s="34"/>
      <c r="G34" s="38" t="str">
        <f t="shared" si="0"/>
        <v/>
      </c>
      <c r="H34" s="43"/>
      <c r="I34" s="47" t="s">
        <v>68</v>
      </c>
      <c r="J34" s="53"/>
      <c r="K34" s="60" t="s">
        <v>14</v>
      </c>
      <c r="L34" s="67" t="str">
        <f t="shared" si="1"/>
        <v/>
      </c>
      <c r="M34" s="75" t="str">
        <f t="shared" si="2"/>
        <v/>
      </c>
      <c r="N34" s="7" t="str">
        <f t="shared" si="3"/>
        <v/>
      </c>
      <c r="O34" s="82" t="str">
        <f t="shared" si="4"/>
        <v/>
      </c>
      <c r="P34" s="88" t="s">
        <v>6</v>
      </c>
      <c r="Q34" s="94"/>
    </row>
    <row r="35" spans="2:17" ht="16.5" customHeight="1" x14ac:dyDescent="0.45">
      <c r="B35" s="7">
        <v>5</v>
      </c>
      <c r="C35" s="17" t="s">
        <v>11</v>
      </c>
      <c r="D35" s="29"/>
      <c r="E35" s="29"/>
      <c r="F35" s="34"/>
      <c r="G35" s="38" t="str">
        <f t="shared" si="0"/>
        <v/>
      </c>
      <c r="H35" s="43"/>
      <c r="I35" s="47" t="s">
        <v>68</v>
      </c>
      <c r="J35" s="53"/>
      <c r="K35" s="60" t="s">
        <v>14</v>
      </c>
      <c r="L35" s="67" t="str">
        <f t="shared" si="1"/>
        <v/>
      </c>
      <c r="M35" s="75" t="str">
        <f t="shared" si="2"/>
        <v/>
      </c>
      <c r="N35" s="7" t="str">
        <f t="shared" si="3"/>
        <v/>
      </c>
      <c r="O35" s="82" t="str">
        <f t="shared" si="4"/>
        <v/>
      </c>
      <c r="P35" s="88" t="s">
        <v>6</v>
      </c>
      <c r="Q35" s="94"/>
    </row>
    <row r="36" spans="2:17" ht="16.5" customHeight="1" x14ac:dyDescent="0.45">
      <c r="B36" s="7">
        <v>6</v>
      </c>
      <c r="C36" s="17" t="s">
        <v>11</v>
      </c>
      <c r="D36" s="29"/>
      <c r="E36" s="29"/>
      <c r="F36" s="34"/>
      <c r="G36" s="38" t="str">
        <f t="shared" si="0"/>
        <v/>
      </c>
      <c r="H36" s="43"/>
      <c r="I36" s="47" t="s">
        <v>68</v>
      </c>
      <c r="J36" s="53"/>
      <c r="K36" s="60" t="s">
        <v>14</v>
      </c>
      <c r="L36" s="67" t="str">
        <f t="shared" si="1"/>
        <v/>
      </c>
      <c r="M36" s="75" t="str">
        <f t="shared" si="2"/>
        <v/>
      </c>
      <c r="N36" s="7" t="str">
        <f t="shared" si="3"/>
        <v/>
      </c>
      <c r="O36" s="82" t="str">
        <f t="shared" si="4"/>
        <v/>
      </c>
      <c r="P36" s="88" t="s">
        <v>6</v>
      </c>
      <c r="Q36" s="94"/>
    </row>
    <row r="37" spans="2:17" ht="16.5" customHeight="1" x14ac:dyDescent="0.45">
      <c r="B37" s="7">
        <v>7</v>
      </c>
      <c r="C37" s="17" t="s">
        <v>11</v>
      </c>
      <c r="D37" s="29"/>
      <c r="E37" s="29"/>
      <c r="F37" s="34"/>
      <c r="G37" s="38" t="str">
        <f t="shared" si="0"/>
        <v/>
      </c>
      <c r="H37" s="43"/>
      <c r="I37" s="47" t="s">
        <v>68</v>
      </c>
      <c r="J37" s="53"/>
      <c r="K37" s="60" t="s">
        <v>14</v>
      </c>
      <c r="L37" s="67" t="str">
        <f t="shared" si="1"/>
        <v/>
      </c>
      <c r="M37" s="75" t="str">
        <f t="shared" si="2"/>
        <v/>
      </c>
      <c r="N37" s="7" t="str">
        <f t="shared" si="3"/>
        <v/>
      </c>
      <c r="O37" s="82" t="str">
        <f t="shared" si="4"/>
        <v/>
      </c>
      <c r="P37" s="88" t="s">
        <v>6</v>
      </c>
      <c r="Q37" s="94"/>
    </row>
    <row r="38" spans="2:17" ht="16.5" customHeight="1" x14ac:dyDescent="0.45">
      <c r="B38" s="7">
        <v>8</v>
      </c>
      <c r="C38" s="17" t="s">
        <v>11</v>
      </c>
      <c r="D38" s="29"/>
      <c r="E38" s="29"/>
      <c r="F38" s="34"/>
      <c r="G38" s="38" t="str">
        <f t="shared" si="0"/>
        <v/>
      </c>
      <c r="H38" s="43"/>
      <c r="I38" s="47" t="s">
        <v>68</v>
      </c>
      <c r="J38" s="53"/>
      <c r="K38" s="60" t="s">
        <v>14</v>
      </c>
      <c r="L38" s="67" t="str">
        <f t="shared" si="1"/>
        <v/>
      </c>
      <c r="M38" s="75" t="str">
        <f t="shared" si="2"/>
        <v/>
      </c>
      <c r="N38" s="7" t="str">
        <f t="shared" si="3"/>
        <v/>
      </c>
      <c r="O38" s="82" t="str">
        <f t="shared" si="4"/>
        <v/>
      </c>
      <c r="P38" s="88" t="s">
        <v>6</v>
      </c>
      <c r="Q38" s="94"/>
    </row>
    <row r="39" spans="2:17" ht="16.5" customHeight="1" x14ac:dyDescent="0.45">
      <c r="B39" s="7">
        <v>9</v>
      </c>
      <c r="C39" s="17" t="s">
        <v>11</v>
      </c>
      <c r="D39" s="29"/>
      <c r="E39" s="29"/>
      <c r="F39" s="34"/>
      <c r="G39" s="38" t="str">
        <f t="shared" si="0"/>
        <v/>
      </c>
      <c r="H39" s="43"/>
      <c r="I39" s="47" t="s">
        <v>68</v>
      </c>
      <c r="J39" s="53"/>
      <c r="K39" s="60" t="s">
        <v>14</v>
      </c>
      <c r="L39" s="67" t="str">
        <f t="shared" si="1"/>
        <v/>
      </c>
      <c r="M39" s="75" t="str">
        <f t="shared" si="2"/>
        <v/>
      </c>
      <c r="N39" s="7" t="str">
        <f t="shared" si="3"/>
        <v/>
      </c>
      <c r="O39" s="82" t="str">
        <f t="shared" si="4"/>
        <v/>
      </c>
      <c r="P39" s="88" t="s">
        <v>6</v>
      </c>
      <c r="Q39" s="94"/>
    </row>
    <row r="40" spans="2:17" ht="16.5" customHeight="1" x14ac:dyDescent="0.45">
      <c r="B40" s="7">
        <v>10</v>
      </c>
      <c r="C40" s="17" t="s">
        <v>11</v>
      </c>
      <c r="D40" s="29"/>
      <c r="E40" s="29"/>
      <c r="F40" s="34"/>
      <c r="G40" s="38" t="str">
        <f t="shared" si="0"/>
        <v/>
      </c>
      <c r="H40" s="43"/>
      <c r="I40" s="47" t="s">
        <v>68</v>
      </c>
      <c r="J40" s="53"/>
      <c r="K40" s="60" t="s">
        <v>14</v>
      </c>
      <c r="L40" s="67" t="str">
        <f t="shared" si="1"/>
        <v/>
      </c>
      <c r="M40" s="75" t="str">
        <f t="shared" si="2"/>
        <v/>
      </c>
      <c r="N40" s="7" t="str">
        <f t="shared" si="3"/>
        <v/>
      </c>
      <c r="O40" s="82" t="str">
        <f t="shared" si="4"/>
        <v/>
      </c>
      <c r="P40" s="88" t="s">
        <v>6</v>
      </c>
      <c r="Q40" s="94"/>
    </row>
    <row r="41" spans="2:17" ht="16.5" customHeight="1" x14ac:dyDescent="0.45">
      <c r="B41" s="7">
        <v>11</v>
      </c>
      <c r="C41" s="17" t="s">
        <v>11</v>
      </c>
      <c r="D41" s="29"/>
      <c r="E41" s="29"/>
      <c r="F41" s="34"/>
      <c r="G41" s="38" t="str">
        <f t="shared" si="0"/>
        <v/>
      </c>
      <c r="H41" s="43"/>
      <c r="I41" s="47" t="s">
        <v>68</v>
      </c>
      <c r="J41" s="53"/>
      <c r="K41" s="60" t="s">
        <v>14</v>
      </c>
      <c r="L41" s="67" t="str">
        <f t="shared" si="1"/>
        <v/>
      </c>
      <c r="M41" s="75" t="str">
        <f t="shared" si="2"/>
        <v/>
      </c>
      <c r="N41" s="7" t="str">
        <f t="shared" si="3"/>
        <v/>
      </c>
      <c r="O41" s="82" t="str">
        <f t="shared" si="4"/>
        <v/>
      </c>
      <c r="P41" s="88" t="s">
        <v>6</v>
      </c>
      <c r="Q41" s="94"/>
    </row>
    <row r="42" spans="2:17" ht="16.5" customHeight="1" x14ac:dyDescent="0.45">
      <c r="B42" s="7">
        <v>12</v>
      </c>
      <c r="C42" s="17" t="s">
        <v>11</v>
      </c>
      <c r="D42" s="29"/>
      <c r="E42" s="29"/>
      <c r="F42" s="34"/>
      <c r="G42" s="38" t="str">
        <f t="shared" si="0"/>
        <v/>
      </c>
      <c r="H42" s="43"/>
      <c r="I42" s="47" t="s">
        <v>68</v>
      </c>
      <c r="J42" s="53"/>
      <c r="K42" s="60" t="s">
        <v>14</v>
      </c>
      <c r="L42" s="67" t="str">
        <f t="shared" si="1"/>
        <v/>
      </c>
      <c r="M42" s="75" t="str">
        <f t="shared" si="2"/>
        <v/>
      </c>
      <c r="N42" s="7" t="str">
        <f t="shared" si="3"/>
        <v/>
      </c>
      <c r="O42" s="82" t="str">
        <f t="shared" si="4"/>
        <v/>
      </c>
      <c r="P42" s="88" t="s">
        <v>6</v>
      </c>
      <c r="Q42" s="94"/>
    </row>
    <row r="43" spans="2:17" ht="16.5" customHeight="1" x14ac:dyDescent="0.45">
      <c r="B43" s="7">
        <v>13</v>
      </c>
      <c r="C43" s="17" t="s">
        <v>11</v>
      </c>
      <c r="D43" s="29"/>
      <c r="E43" s="29"/>
      <c r="F43" s="34"/>
      <c r="G43" s="38" t="str">
        <f t="shared" si="0"/>
        <v/>
      </c>
      <c r="H43" s="43"/>
      <c r="I43" s="47" t="s">
        <v>68</v>
      </c>
      <c r="J43" s="53"/>
      <c r="K43" s="60" t="s">
        <v>14</v>
      </c>
      <c r="L43" s="67" t="str">
        <f t="shared" si="1"/>
        <v/>
      </c>
      <c r="M43" s="75" t="str">
        <f t="shared" si="2"/>
        <v/>
      </c>
      <c r="N43" s="7" t="str">
        <f t="shared" si="3"/>
        <v/>
      </c>
      <c r="O43" s="82" t="str">
        <f t="shared" si="4"/>
        <v/>
      </c>
      <c r="P43" s="88" t="s">
        <v>6</v>
      </c>
      <c r="Q43" s="94"/>
    </row>
    <row r="44" spans="2:17" ht="16.5" customHeight="1" x14ac:dyDescent="0.45">
      <c r="B44" s="7">
        <v>14</v>
      </c>
      <c r="C44" s="17" t="s">
        <v>11</v>
      </c>
      <c r="D44" s="29"/>
      <c r="E44" s="29"/>
      <c r="F44" s="34"/>
      <c r="G44" s="38" t="str">
        <f t="shared" si="0"/>
        <v/>
      </c>
      <c r="H44" s="43"/>
      <c r="I44" s="47" t="s">
        <v>68</v>
      </c>
      <c r="J44" s="53"/>
      <c r="K44" s="60" t="s">
        <v>14</v>
      </c>
      <c r="L44" s="67" t="str">
        <f t="shared" si="1"/>
        <v/>
      </c>
      <c r="M44" s="75" t="str">
        <f t="shared" si="2"/>
        <v/>
      </c>
      <c r="N44" s="7" t="str">
        <f t="shared" si="3"/>
        <v/>
      </c>
      <c r="O44" s="82" t="str">
        <f t="shared" si="4"/>
        <v/>
      </c>
      <c r="P44" s="88" t="s">
        <v>6</v>
      </c>
      <c r="Q44" s="94"/>
    </row>
    <row r="45" spans="2:17" ht="16.5" customHeight="1" x14ac:dyDescent="0.45">
      <c r="B45" s="7">
        <v>15</v>
      </c>
      <c r="C45" s="17" t="s">
        <v>11</v>
      </c>
      <c r="D45" s="29"/>
      <c r="E45" s="29"/>
      <c r="F45" s="34"/>
      <c r="G45" s="38" t="str">
        <f t="shared" si="0"/>
        <v/>
      </c>
      <c r="H45" s="43"/>
      <c r="I45" s="47" t="s">
        <v>68</v>
      </c>
      <c r="J45" s="53"/>
      <c r="K45" s="60" t="s">
        <v>14</v>
      </c>
      <c r="L45" s="67" t="str">
        <f t="shared" si="1"/>
        <v/>
      </c>
      <c r="M45" s="75" t="str">
        <f t="shared" si="2"/>
        <v/>
      </c>
      <c r="N45" s="7" t="str">
        <f t="shared" si="3"/>
        <v/>
      </c>
      <c r="O45" s="82" t="str">
        <f t="shared" si="4"/>
        <v/>
      </c>
      <c r="P45" s="88" t="s">
        <v>6</v>
      </c>
      <c r="Q45" s="94"/>
    </row>
    <row r="46" spans="2:17" ht="16.5" customHeight="1" x14ac:dyDescent="0.45">
      <c r="B46" s="7">
        <v>16</v>
      </c>
      <c r="C46" s="17" t="s">
        <v>11</v>
      </c>
      <c r="D46" s="29"/>
      <c r="E46" s="29"/>
      <c r="F46" s="34"/>
      <c r="G46" s="38" t="str">
        <f t="shared" si="0"/>
        <v/>
      </c>
      <c r="H46" s="43"/>
      <c r="I46" s="47" t="s">
        <v>68</v>
      </c>
      <c r="J46" s="53"/>
      <c r="K46" s="60" t="s">
        <v>14</v>
      </c>
      <c r="L46" s="67" t="str">
        <f t="shared" si="1"/>
        <v/>
      </c>
      <c r="M46" s="75" t="str">
        <f t="shared" si="2"/>
        <v/>
      </c>
      <c r="N46" s="7" t="str">
        <f t="shared" si="3"/>
        <v/>
      </c>
      <c r="O46" s="82" t="str">
        <f t="shared" si="4"/>
        <v/>
      </c>
      <c r="P46" s="88" t="s">
        <v>6</v>
      </c>
      <c r="Q46" s="94"/>
    </row>
    <row r="47" spans="2:17" ht="16.5" customHeight="1" x14ac:dyDescent="0.45">
      <c r="B47" s="7">
        <v>17</v>
      </c>
      <c r="C47" s="17" t="s">
        <v>11</v>
      </c>
      <c r="D47" s="29"/>
      <c r="E47" s="29"/>
      <c r="F47" s="34"/>
      <c r="G47" s="38" t="str">
        <f t="shared" si="0"/>
        <v/>
      </c>
      <c r="H47" s="43"/>
      <c r="I47" s="47" t="s">
        <v>68</v>
      </c>
      <c r="J47" s="53"/>
      <c r="K47" s="60" t="s">
        <v>14</v>
      </c>
      <c r="L47" s="67" t="str">
        <f t="shared" si="1"/>
        <v/>
      </c>
      <c r="M47" s="75" t="str">
        <f t="shared" si="2"/>
        <v/>
      </c>
      <c r="N47" s="7" t="str">
        <f t="shared" si="3"/>
        <v/>
      </c>
      <c r="O47" s="82" t="str">
        <f t="shared" si="4"/>
        <v/>
      </c>
      <c r="P47" s="88" t="s">
        <v>6</v>
      </c>
      <c r="Q47" s="94"/>
    </row>
    <row r="48" spans="2:17" ht="16.5" customHeight="1" x14ac:dyDescent="0.45">
      <c r="B48" s="7">
        <v>18</v>
      </c>
      <c r="C48" s="17" t="s">
        <v>11</v>
      </c>
      <c r="D48" s="29"/>
      <c r="E48" s="29"/>
      <c r="F48" s="34"/>
      <c r="G48" s="38" t="str">
        <f t="shared" si="0"/>
        <v/>
      </c>
      <c r="H48" s="43"/>
      <c r="I48" s="47" t="s">
        <v>68</v>
      </c>
      <c r="J48" s="53"/>
      <c r="K48" s="60" t="s">
        <v>14</v>
      </c>
      <c r="L48" s="67" t="str">
        <f t="shared" si="1"/>
        <v/>
      </c>
      <c r="M48" s="75" t="str">
        <f t="shared" si="2"/>
        <v/>
      </c>
      <c r="N48" s="7" t="str">
        <f t="shared" si="3"/>
        <v/>
      </c>
      <c r="O48" s="82" t="str">
        <f t="shared" si="4"/>
        <v/>
      </c>
      <c r="P48" s="88" t="s">
        <v>6</v>
      </c>
      <c r="Q48" s="94"/>
    </row>
    <row r="49" spans="2:17" ht="16.5" customHeight="1" x14ac:dyDescent="0.45">
      <c r="B49" s="7">
        <v>19</v>
      </c>
      <c r="C49" s="17" t="s">
        <v>11</v>
      </c>
      <c r="D49" s="29"/>
      <c r="E49" s="29"/>
      <c r="F49" s="34"/>
      <c r="G49" s="38" t="str">
        <f t="shared" si="0"/>
        <v/>
      </c>
      <c r="H49" s="43"/>
      <c r="I49" s="47" t="s">
        <v>68</v>
      </c>
      <c r="J49" s="53"/>
      <c r="K49" s="60" t="s">
        <v>14</v>
      </c>
      <c r="L49" s="67" t="str">
        <f t="shared" si="1"/>
        <v/>
      </c>
      <c r="M49" s="75" t="str">
        <f t="shared" si="2"/>
        <v/>
      </c>
      <c r="N49" s="7" t="str">
        <f t="shared" si="3"/>
        <v/>
      </c>
      <c r="O49" s="82" t="str">
        <f t="shared" si="4"/>
        <v/>
      </c>
      <c r="P49" s="88" t="s">
        <v>6</v>
      </c>
      <c r="Q49" s="94"/>
    </row>
    <row r="50" spans="2:17" ht="16.5" customHeight="1" x14ac:dyDescent="0.45">
      <c r="B50" s="8">
        <v>20</v>
      </c>
      <c r="C50" s="18" t="s">
        <v>11</v>
      </c>
      <c r="D50" s="30"/>
      <c r="E50" s="30"/>
      <c r="F50" s="35"/>
      <c r="G50" s="39" t="str">
        <f t="shared" si="0"/>
        <v/>
      </c>
      <c r="H50" s="44"/>
      <c r="I50" s="48" t="s">
        <v>68</v>
      </c>
      <c r="J50" s="54"/>
      <c r="K50" s="61" t="s">
        <v>14</v>
      </c>
      <c r="L50" s="68" t="str">
        <f t="shared" si="1"/>
        <v/>
      </c>
      <c r="M50" s="76" t="str">
        <f t="shared" si="2"/>
        <v/>
      </c>
      <c r="N50" s="8" t="str">
        <f t="shared" si="3"/>
        <v/>
      </c>
      <c r="O50" s="83" t="str">
        <f t="shared" si="4"/>
        <v/>
      </c>
      <c r="P50" s="89" t="s">
        <v>6</v>
      </c>
      <c r="Q50" s="95"/>
    </row>
    <row r="51" spans="2:17" ht="16.5" customHeight="1" x14ac:dyDescent="0.45">
      <c r="B51" s="9"/>
      <c r="C51" s="19"/>
      <c r="D51" s="19"/>
      <c r="E51" s="19"/>
      <c r="F51" s="19"/>
      <c r="G51" s="19"/>
      <c r="H51" s="19"/>
      <c r="I51" s="19"/>
      <c r="J51" s="55"/>
      <c r="K51" s="62"/>
      <c r="L51" s="69" t="s">
        <v>19</v>
      </c>
      <c r="M51" s="69"/>
      <c r="N51" s="69"/>
      <c r="O51" s="84">
        <f>SUM(O31:O50)</f>
        <v>0</v>
      </c>
      <c r="P51" s="90" t="s">
        <v>6</v>
      </c>
      <c r="Q51" s="96"/>
    </row>
    <row r="52" spans="2:17" ht="3.75" customHeight="1" x14ac:dyDescent="0.45">
      <c r="B52" s="10"/>
      <c r="C52" s="20"/>
      <c r="D52" s="20"/>
      <c r="E52" s="20"/>
      <c r="F52" s="20"/>
      <c r="G52" s="20"/>
      <c r="H52" s="20"/>
      <c r="I52" s="20"/>
      <c r="J52" s="20"/>
      <c r="K52" s="63"/>
      <c r="L52" s="20"/>
      <c r="M52" s="63"/>
      <c r="N52" s="63"/>
      <c r="O52" s="85"/>
      <c r="P52" s="91"/>
      <c r="Q52" s="97"/>
    </row>
    <row r="53" spans="2:17" x14ac:dyDescent="0.45">
      <c r="B53" s="11" t="s">
        <v>30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98"/>
    </row>
    <row r="54" spans="2:17" ht="3" customHeight="1" x14ac:dyDescent="0.45">
      <c r="B54" s="1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99"/>
    </row>
    <row r="55" spans="2:17" x14ac:dyDescent="0.45">
      <c r="B55" s="11"/>
      <c r="C55" s="21" t="s">
        <v>61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98"/>
    </row>
    <row r="56" spans="2:17" ht="3" customHeight="1" x14ac:dyDescent="0.45">
      <c r="B56" s="1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98"/>
    </row>
    <row r="57" spans="2:17" x14ac:dyDescent="0.45">
      <c r="B57" s="11"/>
      <c r="C57" s="21" t="s">
        <v>67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98"/>
    </row>
    <row r="58" spans="2:17" ht="3" customHeight="1" x14ac:dyDescent="0.45">
      <c r="B58" s="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00"/>
    </row>
  </sheetData>
  <sheetProtection password="CC71" sheet="1" objects="1" scenarios="1"/>
  <mergeCells count="23">
    <mergeCell ref="G29:I29"/>
    <mergeCell ref="J29:K29"/>
    <mergeCell ref="L7:Q8"/>
    <mergeCell ref="L12:Q13"/>
    <mergeCell ref="B18:Q18"/>
    <mergeCell ref="B20:Q20"/>
    <mergeCell ref="H22:L22"/>
    <mergeCell ref="I24:L24"/>
    <mergeCell ref="C28:F28"/>
    <mergeCell ref="G28:I28"/>
    <mergeCell ref="J28:K28"/>
    <mergeCell ref="L28:M28"/>
    <mergeCell ref="O28:P28"/>
    <mergeCell ref="D8:F8"/>
    <mergeCell ref="G8:I8"/>
    <mergeCell ref="L10:Q10"/>
    <mergeCell ref="L15:Q15"/>
    <mergeCell ref="B17:Q17"/>
    <mergeCell ref="O2:Q2"/>
    <mergeCell ref="L5:O5"/>
    <mergeCell ref="C6:E6"/>
    <mergeCell ref="D7:F7"/>
    <mergeCell ref="G7:I7"/>
  </mergeCells>
  <phoneticPr fontId="1" type="Hiragana"/>
  <conditionalFormatting sqref="J31:J50">
    <cfRule type="cellIs" dxfId="3" priority="1" operator="between">
      <formula>1</formula>
      <formula>1599</formula>
    </cfRule>
  </conditionalFormatting>
  <pageMargins left="0.50314960629921257" right="0.50314960629921257" top="0.55314960629921262" bottom="0.55314960629921262" header="0.3" footer="0.3"/>
  <pageSetup paperSize="9" orientation="portrait" r:id="rId1"/>
  <headerFooter>
    <oddHeader>&amp;L&amp;"ＭＳ 明朝,regular"&amp;12（様式第１号の１）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チェック 2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144780</xdr:rowOff>
                  </from>
                  <to>
                    <xdr:col>2</xdr:col>
                    <xdr:colOff>99060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チェック 3">
              <controlPr defaultSize="0" autoFill="0" autoLine="0" autoPict="0">
                <anchor moveWithCells="1">
                  <from>
                    <xdr:col>1</xdr:col>
                    <xdr:colOff>114300</xdr:colOff>
                    <xdr:row>54</xdr:row>
                    <xdr:rowOff>144780</xdr:rowOff>
                  </from>
                  <to>
                    <xdr:col>2</xdr:col>
                    <xdr:colOff>99060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7"/>
  <sheetViews>
    <sheetView showGridLines="0" workbookViewId="0">
      <selection activeCell="M16" sqref="M16"/>
    </sheetView>
  </sheetViews>
  <sheetFormatPr defaultRowHeight="18" x14ac:dyDescent="0.45"/>
  <cols>
    <col min="1" max="1" width="1.69921875" customWidth="1"/>
    <col min="2" max="2" width="4.19921875" style="1" bestFit="1" customWidth="1"/>
    <col min="3" max="3" width="5.59765625" style="1" customWidth="1"/>
    <col min="4" max="4" width="5" style="1" customWidth="1"/>
    <col min="5" max="5" width="3.8984375" style="1" customWidth="1"/>
    <col min="6" max="6" width="6.09765625" style="1" customWidth="1"/>
    <col min="7" max="7" width="5.09765625" style="1" bestFit="1" customWidth="1"/>
    <col min="8" max="8" width="8" style="1" customWidth="1"/>
    <col min="9" max="9" width="3.3984375" style="1" bestFit="1" customWidth="1"/>
    <col min="10" max="10" width="9.5" style="1" customWidth="1"/>
    <col min="11" max="11" width="3.3984375" style="1" customWidth="1"/>
    <col min="12" max="13" width="4.3984375" style="1" customWidth="1"/>
    <col min="14" max="14" width="5.5" style="1" hidden="1" customWidth="1"/>
    <col min="15" max="15" width="9.69921875" style="1" customWidth="1"/>
    <col min="16" max="16" width="3.3984375" style="1" bestFit="1" customWidth="1"/>
    <col min="17" max="17" width="6.8984375" style="1" bestFit="1" customWidth="1"/>
  </cols>
  <sheetData>
    <row r="1" spans="2:17" x14ac:dyDescent="0.45">
      <c r="B1" s="101" t="s">
        <v>64</v>
      </c>
      <c r="C1" s="103"/>
      <c r="D1" s="103"/>
      <c r="E1" s="103"/>
      <c r="F1" s="103"/>
      <c r="G1" s="103"/>
      <c r="H1" s="103"/>
      <c r="I1" s="103"/>
      <c r="J1" s="111"/>
      <c r="K1" s="21"/>
      <c r="L1" s="114" t="str">
        <f>IF(O47=0,"",参照!P6)</f>
        <v/>
      </c>
      <c r="M1" s="101" t="s">
        <v>77</v>
      </c>
      <c r="N1" s="112"/>
      <c r="O1" s="112"/>
      <c r="P1" s="21"/>
      <c r="Q1" s="103"/>
    </row>
    <row r="2" spans="2:17" ht="3.75" customHeight="1" x14ac:dyDescent="0.45">
      <c r="B2" s="10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x14ac:dyDescent="0.45">
      <c r="B3" s="102"/>
      <c r="C3" s="104"/>
      <c r="D3" s="105"/>
      <c r="E3" s="105"/>
      <c r="F3" s="105"/>
      <c r="G3" s="105"/>
      <c r="H3" s="105"/>
      <c r="I3" s="105"/>
      <c r="J3" s="112"/>
      <c r="K3" s="57" t="s">
        <v>62</v>
      </c>
      <c r="L3" s="161" t="str">
        <f>IF(O47=0,"",'様式１-１'!L10)</f>
        <v/>
      </c>
      <c r="M3" s="161"/>
      <c r="N3" s="161"/>
      <c r="O3" s="161"/>
      <c r="P3" s="161"/>
      <c r="Q3" s="161"/>
    </row>
    <row r="4" spans="2:17" ht="3.75" customHeight="1" x14ac:dyDescent="0.45"/>
    <row r="5" spans="2:17" ht="17.25" customHeight="1" x14ac:dyDescent="0.45">
      <c r="B5" s="3" t="s">
        <v>0</v>
      </c>
      <c r="C5" s="155" t="s">
        <v>4</v>
      </c>
      <c r="D5" s="156"/>
      <c r="E5" s="156"/>
      <c r="F5" s="157"/>
      <c r="G5" s="155" t="s">
        <v>69</v>
      </c>
      <c r="H5" s="156"/>
      <c r="I5" s="157"/>
      <c r="J5" s="155" t="s">
        <v>73</v>
      </c>
      <c r="K5" s="157"/>
      <c r="L5" s="155" t="s">
        <v>7</v>
      </c>
      <c r="M5" s="156"/>
      <c r="N5" s="25" t="s">
        <v>51</v>
      </c>
      <c r="O5" s="155" t="s">
        <v>16</v>
      </c>
      <c r="P5" s="157"/>
      <c r="Q5" s="3" t="s">
        <v>18</v>
      </c>
    </row>
    <row r="6" spans="2:17" ht="17.25" customHeight="1" x14ac:dyDescent="0.45">
      <c r="B6" s="4"/>
      <c r="C6" s="14"/>
      <c r="D6" s="26"/>
      <c r="E6" s="26"/>
      <c r="F6" s="31"/>
      <c r="G6" s="158" t="s">
        <v>13</v>
      </c>
      <c r="H6" s="159"/>
      <c r="I6" s="160"/>
      <c r="J6" s="148" t="s">
        <v>72</v>
      </c>
      <c r="K6" s="150"/>
      <c r="L6" s="115" t="s">
        <v>86</v>
      </c>
      <c r="M6" s="116" t="s">
        <v>42</v>
      </c>
      <c r="N6" s="26"/>
      <c r="O6" s="78"/>
      <c r="P6" s="86"/>
      <c r="Q6" s="4" t="s">
        <v>15</v>
      </c>
    </row>
    <row r="7" spans="2:17" x14ac:dyDescent="0.45">
      <c r="B7" s="6">
        <v>21</v>
      </c>
      <c r="C7" s="16" t="s">
        <v>11</v>
      </c>
      <c r="D7" s="28"/>
      <c r="E7" s="28"/>
      <c r="F7" s="33"/>
      <c r="G7" s="106" t="str">
        <f t="shared" ref="G7:G46" si="0">IF(H7="","",VLOOKUP(H7,種類,2,TRUE))</f>
        <v/>
      </c>
      <c r="H7" s="109"/>
      <c r="I7" s="110" t="s">
        <v>68</v>
      </c>
      <c r="J7" s="52"/>
      <c r="K7" s="59" t="s">
        <v>14</v>
      </c>
      <c r="L7" s="66" t="str">
        <f t="shared" ref="L7:L46" si="1">IF(H7="","",VLOOKUP(H7,種類,3,TRUE))</f>
        <v/>
      </c>
      <c r="M7" s="66" t="str">
        <f t="shared" ref="M7:M46" si="2">IF(J7="","",VLOOKUP(J7,距離,2,TRUE))</f>
        <v/>
      </c>
      <c r="N7" s="117" t="str">
        <f t="shared" ref="N7:N46" si="3">IF(OR(L7="",M7=""),"",L7&amp;"_"&amp;M7)</f>
        <v/>
      </c>
      <c r="O7" s="80" t="str">
        <f t="shared" ref="O7:O46" si="4">IF(N7="","",VLOOKUP(N7,テーブル,2,FALSE))</f>
        <v/>
      </c>
      <c r="P7" s="87" t="s">
        <v>6</v>
      </c>
      <c r="Q7" s="93"/>
    </row>
    <row r="8" spans="2:17" x14ac:dyDescent="0.45">
      <c r="B8" s="7">
        <v>22</v>
      </c>
      <c r="C8" s="17" t="s">
        <v>11</v>
      </c>
      <c r="D8" s="29"/>
      <c r="E8" s="29"/>
      <c r="F8" s="34"/>
      <c r="G8" s="107" t="str">
        <f t="shared" si="0"/>
        <v/>
      </c>
      <c r="H8" s="43"/>
      <c r="I8" s="47" t="s">
        <v>68</v>
      </c>
      <c r="J8" s="53"/>
      <c r="K8" s="60" t="s">
        <v>14</v>
      </c>
      <c r="L8" s="67" t="str">
        <f t="shared" si="1"/>
        <v/>
      </c>
      <c r="M8" s="67" t="str">
        <f t="shared" si="2"/>
        <v/>
      </c>
      <c r="N8" s="118" t="str">
        <f t="shared" si="3"/>
        <v/>
      </c>
      <c r="O8" s="81" t="str">
        <f t="shared" si="4"/>
        <v/>
      </c>
      <c r="P8" s="88" t="s">
        <v>6</v>
      </c>
      <c r="Q8" s="94"/>
    </row>
    <row r="9" spans="2:17" x14ac:dyDescent="0.45">
      <c r="B9" s="7">
        <v>23</v>
      </c>
      <c r="C9" s="17" t="s">
        <v>11</v>
      </c>
      <c r="D9" s="29"/>
      <c r="E9" s="29"/>
      <c r="F9" s="34"/>
      <c r="G9" s="107" t="str">
        <f t="shared" si="0"/>
        <v/>
      </c>
      <c r="H9" s="43"/>
      <c r="I9" s="47" t="s">
        <v>68</v>
      </c>
      <c r="J9" s="53"/>
      <c r="K9" s="60" t="s">
        <v>14</v>
      </c>
      <c r="L9" s="67" t="str">
        <f t="shared" si="1"/>
        <v/>
      </c>
      <c r="M9" s="67" t="str">
        <f t="shared" si="2"/>
        <v/>
      </c>
      <c r="N9" s="118" t="str">
        <f t="shared" si="3"/>
        <v/>
      </c>
      <c r="O9" s="82" t="str">
        <f t="shared" si="4"/>
        <v/>
      </c>
      <c r="P9" s="88" t="s">
        <v>6</v>
      </c>
      <c r="Q9" s="94"/>
    </row>
    <row r="10" spans="2:17" x14ac:dyDescent="0.45">
      <c r="B10" s="7">
        <v>24</v>
      </c>
      <c r="C10" s="17" t="s">
        <v>11</v>
      </c>
      <c r="D10" s="29"/>
      <c r="E10" s="29"/>
      <c r="F10" s="34"/>
      <c r="G10" s="107" t="str">
        <f t="shared" si="0"/>
        <v/>
      </c>
      <c r="H10" s="43"/>
      <c r="I10" s="47" t="s">
        <v>68</v>
      </c>
      <c r="J10" s="53"/>
      <c r="K10" s="60" t="s">
        <v>14</v>
      </c>
      <c r="L10" s="67" t="str">
        <f t="shared" si="1"/>
        <v/>
      </c>
      <c r="M10" s="67" t="str">
        <f t="shared" si="2"/>
        <v/>
      </c>
      <c r="N10" s="118" t="str">
        <f t="shared" si="3"/>
        <v/>
      </c>
      <c r="O10" s="82" t="str">
        <f t="shared" si="4"/>
        <v/>
      </c>
      <c r="P10" s="88" t="s">
        <v>6</v>
      </c>
      <c r="Q10" s="94"/>
    </row>
    <row r="11" spans="2:17" x14ac:dyDescent="0.45">
      <c r="B11" s="7">
        <v>25</v>
      </c>
      <c r="C11" s="17" t="s">
        <v>11</v>
      </c>
      <c r="D11" s="29"/>
      <c r="E11" s="29"/>
      <c r="F11" s="34"/>
      <c r="G11" s="107" t="str">
        <f t="shared" si="0"/>
        <v/>
      </c>
      <c r="H11" s="43"/>
      <c r="I11" s="47" t="s">
        <v>68</v>
      </c>
      <c r="J11" s="53"/>
      <c r="K11" s="60" t="s">
        <v>14</v>
      </c>
      <c r="L11" s="67" t="str">
        <f t="shared" si="1"/>
        <v/>
      </c>
      <c r="M11" s="67" t="str">
        <f t="shared" si="2"/>
        <v/>
      </c>
      <c r="N11" s="118" t="str">
        <f t="shared" si="3"/>
        <v/>
      </c>
      <c r="O11" s="82" t="str">
        <f t="shared" si="4"/>
        <v/>
      </c>
      <c r="P11" s="88" t="s">
        <v>6</v>
      </c>
      <c r="Q11" s="94"/>
    </row>
    <row r="12" spans="2:17" x14ac:dyDescent="0.45">
      <c r="B12" s="7">
        <v>26</v>
      </c>
      <c r="C12" s="17" t="s">
        <v>11</v>
      </c>
      <c r="D12" s="29"/>
      <c r="E12" s="29"/>
      <c r="F12" s="34"/>
      <c r="G12" s="107" t="str">
        <f t="shared" si="0"/>
        <v/>
      </c>
      <c r="H12" s="43"/>
      <c r="I12" s="47" t="s">
        <v>68</v>
      </c>
      <c r="J12" s="53"/>
      <c r="K12" s="60" t="s">
        <v>14</v>
      </c>
      <c r="L12" s="67" t="str">
        <f t="shared" si="1"/>
        <v/>
      </c>
      <c r="M12" s="67" t="str">
        <f t="shared" si="2"/>
        <v/>
      </c>
      <c r="N12" s="118" t="str">
        <f t="shared" si="3"/>
        <v/>
      </c>
      <c r="O12" s="82" t="str">
        <f t="shared" si="4"/>
        <v/>
      </c>
      <c r="P12" s="88" t="s">
        <v>6</v>
      </c>
      <c r="Q12" s="94"/>
    </row>
    <row r="13" spans="2:17" x14ac:dyDescent="0.45">
      <c r="B13" s="7">
        <v>27</v>
      </c>
      <c r="C13" s="17" t="s">
        <v>11</v>
      </c>
      <c r="D13" s="29"/>
      <c r="E13" s="29"/>
      <c r="F13" s="34"/>
      <c r="G13" s="107" t="str">
        <f t="shared" si="0"/>
        <v/>
      </c>
      <c r="H13" s="43"/>
      <c r="I13" s="47" t="s">
        <v>68</v>
      </c>
      <c r="J13" s="53"/>
      <c r="K13" s="60" t="s">
        <v>14</v>
      </c>
      <c r="L13" s="67" t="str">
        <f t="shared" si="1"/>
        <v/>
      </c>
      <c r="M13" s="67" t="str">
        <f t="shared" si="2"/>
        <v/>
      </c>
      <c r="N13" s="118" t="str">
        <f t="shared" si="3"/>
        <v/>
      </c>
      <c r="O13" s="82" t="str">
        <f t="shared" si="4"/>
        <v/>
      </c>
      <c r="P13" s="88" t="s">
        <v>6</v>
      </c>
      <c r="Q13" s="94"/>
    </row>
    <row r="14" spans="2:17" x14ac:dyDescent="0.45">
      <c r="B14" s="7">
        <v>28</v>
      </c>
      <c r="C14" s="17" t="s">
        <v>11</v>
      </c>
      <c r="D14" s="29"/>
      <c r="E14" s="29"/>
      <c r="F14" s="34"/>
      <c r="G14" s="107" t="str">
        <f t="shared" si="0"/>
        <v/>
      </c>
      <c r="H14" s="43"/>
      <c r="I14" s="47" t="s">
        <v>68</v>
      </c>
      <c r="J14" s="53"/>
      <c r="K14" s="60" t="s">
        <v>14</v>
      </c>
      <c r="L14" s="67" t="str">
        <f t="shared" si="1"/>
        <v/>
      </c>
      <c r="M14" s="67" t="str">
        <f t="shared" si="2"/>
        <v/>
      </c>
      <c r="N14" s="118" t="str">
        <f t="shared" si="3"/>
        <v/>
      </c>
      <c r="O14" s="82" t="str">
        <f t="shared" si="4"/>
        <v/>
      </c>
      <c r="P14" s="88" t="s">
        <v>6</v>
      </c>
      <c r="Q14" s="94"/>
    </row>
    <row r="15" spans="2:17" x14ac:dyDescent="0.45">
      <c r="B15" s="7">
        <v>29</v>
      </c>
      <c r="C15" s="17" t="s">
        <v>11</v>
      </c>
      <c r="D15" s="29"/>
      <c r="E15" s="29"/>
      <c r="F15" s="34"/>
      <c r="G15" s="107" t="str">
        <f t="shared" si="0"/>
        <v/>
      </c>
      <c r="H15" s="43"/>
      <c r="I15" s="47" t="s">
        <v>68</v>
      </c>
      <c r="J15" s="53"/>
      <c r="K15" s="60" t="s">
        <v>14</v>
      </c>
      <c r="L15" s="67" t="str">
        <f t="shared" si="1"/>
        <v/>
      </c>
      <c r="M15" s="67" t="str">
        <f t="shared" si="2"/>
        <v/>
      </c>
      <c r="N15" s="118" t="str">
        <f t="shared" si="3"/>
        <v/>
      </c>
      <c r="O15" s="82" t="str">
        <f t="shared" si="4"/>
        <v/>
      </c>
      <c r="P15" s="88" t="s">
        <v>6</v>
      </c>
      <c r="Q15" s="94"/>
    </row>
    <row r="16" spans="2:17" x14ac:dyDescent="0.45">
      <c r="B16" s="7">
        <v>30</v>
      </c>
      <c r="C16" s="17" t="s">
        <v>11</v>
      </c>
      <c r="D16" s="29"/>
      <c r="E16" s="29"/>
      <c r="F16" s="34"/>
      <c r="G16" s="107" t="str">
        <f t="shared" si="0"/>
        <v/>
      </c>
      <c r="H16" s="43"/>
      <c r="I16" s="47" t="s">
        <v>68</v>
      </c>
      <c r="J16" s="53"/>
      <c r="K16" s="60" t="s">
        <v>14</v>
      </c>
      <c r="L16" s="67" t="str">
        <f t="shared" si="1"/>
        <v/>
      </c>
      <c r="M16" s="67" t="str">
        <f t="shared" si="2"/>
        <v/>
      </c>
      <c r="N16" s="118" t="str">
        <f t="shared" si="3"/>
        <v/>
      </c>
      <c r="O16" s="82" t="str">
        <f t="shared" si="4"/>
        <v/>
      </c>
      <c r="P16" s="88" t="s">
        <v>6</v>
      </c>
      <c r="Q16" s="94"/>
    </row>
    <row r="17" spans="2:17" x14ac:dyDescent="0.45">
      <c r="B17" s="7">
        <v>31</v>
      </c>
      <c r="C17" s="17" t="s">
        <v>11</v>
      </c>
      <c r="D17" s="29"/>
      <c r="E17" s="29"/>
      <c r="F17" s="34"/>
      <c r="G17" s="107" t="str">
        <f t="shared" si="0"/>
        <v/>
      </c>
      <c r="H17" s="43"/>
      <c r="I17" s="47" t="s">
        <v>68</v>
      </c>
      <c r="J17" s="53"/>
      <c r="K17" s="60" t="s">
        <v>14</v>
      </c>
      <c r="L17" s="67" t="str">
        <f t="shared" si="1"/>
        <v/>
      </c>
      <c r="M17" s="67" t="str">
        <f t="shared" si="2"/>
        <v/>
      </c>
      <c r="N17" s="118" t="str">
        <f t="shared" si="3"/>
        <v/>
      </c>
      <c r="O17" s="82" t="str">
        <f t="shared" si="4"/>
        <v/>
      </c>
      <c r="P17" s="88" t="s">
        <v>6</v>
      </c>
      <c r="Q17" s="94"/>
    </row>
    <row r="18" spans="2:17" x14ac:dyDescent="0.45">
      <c r="B18" s="7">
        <v>32</v>
      </c>
      <c r="C18" s="17" t="s">
        <v>11</v>
      </c>
      <c r="D18" s="29"/>
      <c r="E18" s="29"/>
      <c r="F18" s="34"/>
      <c r="G18" s="107" t="str">
        <f t="shared" si="0"/>
        <v/>
      </c>
      <c r="H18" s="43"/>
      <c r="I18" s="47" t="s">
        <v>68</v>
      </c>
      <c r="J18" s="53"/>
      <c r="K18" s="60" t="s">
        <v>14</v>
      </c>
      <c r="L18" s="67" t="str">
        <f t="shared" si="1"/>
        <v/>
      </c>
      <c r="M18" s="67" t="str">
        <f t="shared" si="2"/>
        <v/>
      </c>
      <c r="N18" s="118" t="str">
        <f t="shared" si="3"/>
        <v/>
      </c>
      <c r="O18" s="82" t="str">
        <f t="shared" si="4"/>
        <v/>
      </c>
      <c r="P18" s="88" t="s">
        <v>6</v>
      </c>
      <c r="Q18" s="94"/>
    </row>
    <row r="19" spans="2:17" x14ac:dyDescent="0.45">
      <c r="B19" s="7">
        <v>33</v>
      </c>
      <c r="C19" s="17" t="s">
        <v>11</v>
      </c>
      <c r="D19" s="29"/>
      <c r="E19" s="29"/>
      <c r="F19" s="34"/>
      <c r="G19" s="107" t="str">
        <f t="shared" si="0"/>
        <v/>
      </c>
      <c r="H19" s="43"/>
      <c r="I19" s="47" t="s">
        <v>68</v>
      </c>
      <c r="J19" s="53"/>
      <c r="K19" s="60" t="s">
        <v>14</v>
      </c>
      <c r="L19" s="67" t="str">
        <f t="shared" si="1"/>
        <v/>
      </c>
      <c r="M19" s="67" t="str">
        <f t="shared" si="2"/>
        <v/>
      </c>
      <c r="N19" s="118" t="str">
        <f t="shared" si="3"/>
        <v/>
      </c>
      <c r="O19" s="82" t="str">
        <f t="shared" si="4"/>
        <v/>
      </c>
      <c r="P19" s="88" t="s">
        <v>6</v>
      </c>
      <c r="Q19" s="94"/>
    </row>
    <row r="20" spans="2:17" x14ac:dyDescent="0.45">
      <c r="B20" s="7">
        <v>34</v>
      </c>
      <c r="C20" s="17" t="s">
        <v>11</v>
      </c>
      <c r="D20" s="29"/>
      <c r="E20" s="29"/>
      <c r="F20" s="34"/>
      <c r="G20" s="107" t="str">
        <f t="shared" si="0"/>
        <v/>
      </c>
      <c r="H20" s="43"/>
      <c r="I20" s="47" t="s">
        <v>68</v>
      </c>
      <c r="J20" s="53"/>
      <c r="K20" s="60" t="s">
        <v>14</v>
      </c>
      <c r="L20" s="67" t="str">
        <f t="shared" si="1"/>
        <v/>
      </c>
      <c r="M20" s="67" t="str">
        <f t="shared" si="2"/>
        <v/>
      </c>
      <c r="N20" s="118" t="str">
        <f t="shared" si="3"/>
        <v/>
      </c>
      <c r="O20" s="82" t="str">
        <f t="shared" si="4"/>
        <v/>
      </c>
      <c r="P20" s="88" t="s">
        <v>6</v>
      </c>
      <c r="Q20" s="94"/>
    </row>
    <row r="21" spans="2:17" x14ac:dyDescent="0.45">
      <c r="B21" s="7">
        <v>35</v>
      </c>
      <c r="C21" s="17" t="s">
        <v>11</v>
      </c>
      <c r="D21" s="29"/>
      <c r="E21" s="29"/>
      <c r="F21" s="34"/>
      <c r="G21" s="107" t="str">
        <f t="shared" si="0"/>
        <v/>
      </c>
      <c r="H21" s="43"/>
      <c r="I21" s="47" t="s">
        <v>68</v>
      </c>
      <c r="J21" s="53"/>
      <c r="K21" s="60" t="s">
        <v>14</v>
      </c>
      <c r="L21" s="67" t="str">
        <f t="shared" si="1"/>
        <v/>
      </c>
      <c r="M21" s="67" t="str">
        <f t="shared" si="2"/>
        <v/>
      </c>
      <c r="N21" s="118" t="str">
        <f t="shared" si="3"/>
        <v/>
      </c>
      <c r="O21" s="82" t="str">
        <f t="shared" si="4"/>
        <v/>
      </c>
      <c r="P21" s="88" t="s">
        <v>6</v>
      </c>
      <c r="Q21" s="94"/>
    </row>
    <row r="22" spans="2:17" x14ac:dyDescent="0.45">
      <c r="B22" s="7">
        <v>36</v>
      </c>
      <c r="C22" s="17" t="s">
        <v>11</v>
      </c>
      <c r="D22" s="29"/>
      <c r="E22" s="29"/>
      <c r="F22" s="34"/>
      <c r="G22" s="107" t="str">
        <f t="shared" si="0"/>
        <v/>
      </c>
      <c r="H22" s="43"/>
      <c r="I22" s="47" t="s">
        <v>68</v>
      </c>
      <c r="J22" s="53"/>
      <c r="K22" s="60" t="s">
        <v>14</v>
      </c>
      <c r="L22" s="67" t="str">
        <f t="shared" si="1"/>
        <v/>
      </c>
      <c r="M22" s="67" t="str">
        <f t="shared" si="2"/>
        <v/>
      </c>
      <c r="N22" s="118" t="str">
        <f t="shared" si="3"/>
        <v/>
      </c>
      <c r="O22" s="82" t="str">
        <f t="shared" si="4"/>
        <v/>
      </c>
      <c r="P22" s="88" t="s">
        <v>6</v>
      </c>
      <c r="Q22" s="94"/>
    </row>
    <row r="23" spans="2:17" x14ac:dyDescent="0.45">
      <c r="B23" s="7">
        <v>37</v>
      </c>
      <c r="C23" s="17" t="s">
        <v>11</v>
      </c>
      <c r="D23" s="29"/>
      <c r="E23" s="29"/>
      <c r="F23" s="34"/>
      <c r="G23" s="107" t="str">
        <f t="shared" si="0"/>
        <v/>
      </c>
      <c r="H23" s="43"/>
      <c r="I23" s="47" t="s">
        <v>68</v>
      </c>
      <c r="J23" s="53"/>
      <c r="K23" s="60" t="s">
        <v>14</v>
      </c>
      <c r="L23" s="67" t="str">
        <f t="shared" si="1"/>
        <v/>
      </c>
      <c r="M23" s="67" t="str">
        <f t="shared" si="2"/>
        <v/>
      </c>
      <c r="N23" s="118" t="str">
        <f t="shared" si="3"/>
        <v/>
      </c>
      <c r="O23" s="82" t="str">
        <f t="shared" si="4"/>
        <v/>
      </c>
      <c r="P23" s="88" t="s">
        <v>6</v>
      </c>
      <c r="Q23" s="94"/>
    </row>
    <row r="24" spans="2:17" x14ac:dyDescent="0.45">
      <c r="B24" s="7">
        <v>38</v>
      </c>
      <c r="C24" s="17" t="s">
        <v>11</v>
      </c>
      <c r="D24" s="29"/>
      <c r="E24" s="29"/>
      <c r="F24" s="34"/>
      <c r="G24" s="107" t="str">
        <f t="shared" si="0"/>
        <v/>
      </c>
      <c r="H24" s="43"/>
      <c r="I24" s="47" t="s">
        <v>68</v>
      </c>
      <c r="J24" s="53"/>
      <c r="K24" s="60" t="s">
        <v>14</v>
      </c>
      <c r="L24" s="67" t="str">
        <f t="shared" si="1"/>
        <v/>
      </c>
      <c r="M24" s="67" t="str">
        <f t="shared" si="2"/>
        <v/>
      </c>
      <c r="N24" s="118" t="str">
        <f t="shared" si="3"/>
        <v/>
      </c>
      <c r="O24" s="82" t="str">
        <f t="shared" si="4"/>
        <v/>
      </c>
      <c r="P24" s="88" t="s">
        <v>6</v>
      </c>
      <c r="Q24" s="94"/>
    </row>
    <row r="25" spans="2:17" x14ac:dyDescent="0.45">
      <c r="B25" s="7">
        <v>39</v>
      </c>
      <c r="C25" s="17" t="s">
        <v>11</v>
      </c>
      <c r="D25" s="29"/>
      <c r="E25" s="29"/>
      <c r="F25" s="34"/>
      <c r="G25" s="107" t="str">
        <f t="shared" si="0"/>
        <v/>
      </c>
      <c r="H25" s="43"/>
      <c r="I25" s="47" t="s">
        <v>68</v>
      </c>
      <c r="J25" s="53"/>
      <c r="K25" s="60" t="s">
        <v>14</v>
      </c>
      <c r="L25" s="67" t="str">
        <f t="shared" si="1"/>
        <v/>
      </c>
      <c r="M25" s="67" t="str">
        <f t="shared" si="2"/>
        <v/>
      </c>
      <c r="N25" s="118" t="str">
        <f t="shared" si="3"/>
        <v/>
      </c>
      <c r="O25" s="82" t="str">
        <f t="shared" si="4"/>
        <v/>
      </c>
      <c r="P25" s="88" t="s">
        <v>6</v>
      </c>
      <c r="Q25" s="94"/>
    </row>
    <row r="26" spans="2:17" x14ac:dyDescent="0.45">
      <c r="B26" s="7">
        <v>40</v>
      </c>
      <c r="C26" s="17" t="s">
        <v>11</v>
      </c>
      <c r="D26" s="29"/>
      <c r="E26" s="29"/>
      <c r="F26" s="34"/>
      <c r="G26" s="107" t="str">
        <f t="shared" si="0"/>
        <v/>
      </c>
      <c r="H26" s="43"/>
      <c r="I26" s="47" t="s">
        <v>68</v>
      </c>
      <c r="J26" s="53"/>
      <c r="K26" s="60" t="s">
        <v>14</v>
      </c>
      <c r="L26" s="67" t="str">
        <f t="shared" si="1"/>
        <v/>
      </c>
      <c r="M26" s="67" t="str">
        <f t="shared" si="2"/>
        <v/>
      </c>
      <c r="N26" s="118" t="str">
        <f t="shared" si="3"/>
        <v/>
      </c>
      <c r="O26" s="82" t="str">
        <f t="shared" si="4"/>
        <v/>
      </c>
      <c r="P26" s="88" t="s">
        <v>6</v>
      </c>
      <c r="Q26" s="94"/>
    </row>
    <row r="27" spans="2:17" x14ac:dyDescent="0.45">
      <c r="B27" s="7">
        <v>41</v>
      </c>
      <c r="C27" s="17" t="s">
        <v>11</v>
      </c>
      <c r="D27" s="29"/>
      <c r="E27" s="29"/>
      <c r="F27" s="34"/>
      <c r="G27" s="107" t="str">
        <f t="shared" si="0"/>
        <v/>
      </c>
      <c r="H27" s="43"/>
      <c r="I27" s="47" t="s">
        <v>68</v>
      </c>
      <c r="J27" s="53"/>
      <c r="K27" s="60" t="s">
        <v>14</v>
      </c>
      <c r="L27" s="67" t="str">
        <f t="shared" si="1"/>
        <v/>
      </c>
      <c r="M27" s="67" t="str">
        <f t="shared" si="2"/>
        <v/>
      </c>
      <c r="N27" s="118" t="str">
        <f t="shared" si="3"/>
        <v/>
      </c>
      <c r="O27" s="82" t="str">
        <f t="shared" si="4"/>
        <v/>
      </c>
      <c r="P27" s="88" t="s">
        <v>6</v>
      </c>
      <c r="Q27" s="94"/>
    </row>
    <row r="28" spans="2:17" x14ac:dyDescent="0.45">
      <c r="B28" s="7">
        <v>42</v>
      </c>
      <c r="C28" s="17" t="s">
        <v>11</v>
      </c>
      <c r="D28" s="29"/>
      <c r="E28" s="29"/>
      <c r="F28" s="34"/>
      <c r="G28" s="107" t="str">
        <f t="shared" si="0"/>
        <v/>
      </c>
      <c r="H28" s="43"/>
      <c r="I28" s="47" t="s">
        <v>68</v>
      </c>
      <c r="J28" s="53"/>
      <c r="K28" s="60" t="s">
        <v>14</v>
      </c>
      <c r="L28" s="67" t="str">
        <f t="shared" si="1"/>
        <v/>
      </c>
      <c r="M28" s="67" t="str">
        <f t="shared" si="2"/>
        <v/>
      </c>
      <c r="N28" s="118" t="str">
        <f t="shared" si="3"/>
        <v/>
      </c>
      <c r="O28" s="82" t="str">
        <f t="shared" si="4"/>
        <v/>
      </c>
      <c r="P28" s="88" t="s">
        <v>6</v>
      </c>
      <c r="Q28" s="94"/>
    </row>
    <row r="29" spans="2:17" x14ac:dyDescent="0.45">
      <c r="B29" s="7">
        <v>43</v>
      </c>
      <c r="C29" s="17" t="s">
        <v>11</v>
      </c>
      <c r="D29" s="29"/>
      <c r="E29" s="29"/>
      <c r="F29" s="34"/>
      <c r="G29" s="107" t="str">
        <f t="shared" si="0"/>
        <v/>
      </c>
      <c r="H29" s="43"/>
      <c r="I29" s="47" t="s">
        <v>68</v>
      </c>
      <c r="J29" s="53"/>
      <c r="K29" s="60" t="s">
        <v>14</v>
      </c>
      <c r="L29" s="67" t="str">
        <f t="shared" si="1"/>
        <v/>
      </c>
      <c r="M29" s="67" t="str">
        <f t="shared" si="2"/>
        <v/>
      </c>
      <c r="N29" s="118" t="str">
        <f t="shared" si="3"/>
        <v/>
      </c>
      <c r="O29" s="82" t="str">
        <f t="shared" si="4"/>
        <v/>
      </c>
      <c r="P29" s="88" t="s">
        <v>6</v>
      </c>
      <c r="Q29" s="94"/>
    </row>
    <row r="30" spans="2:17" x14ac:dyDescent="0.45">
      <c r="B30" s="7">
        <v>44</v>
      </c>
      <c r="C30" s="17" t="s">
        <v>11</v>
      </c>
      <c r="D30" s="29"/>
      <c r="E30" s="29"/>
      <c r="F30" s="34"/>
      <c r="G30" s="107" t="str">
        <f t="shared" si="0"/>
        <v/>
      </c>
      <c r="H30" s="43"/>
      <c r="I30" s="47" t="s">
        <v>68</v>
      </c>
      <c r="J30" s="53"/>
      <c r="K30" s="60" t="s">
        <v>14</v>
      </c>
      <c r="L30" s="67" t="str">
        <f t="shared" si="1"/>
        <v/>
      </c>
      <c r="M30" s="67" t="str">
        <f t="shared" si="2"/>
        <v/>
      </c>
      <c r="N30" s="118" t="str">
        <f t="shared" si="3"/>
        <v/>
      </c>
      <c r="O30" s="82" t="str">
        <f t="shared" si="4"/>
        <v/>
      </c>
      <c r="P30" s="88" t="s">
        <v>6</v>
      </c>
      <c r="Q30" s="94"/>
    </row>
    <row r="31" spans="2:17" x14ac:dyDescent="0.45">
      <c r="B31" s="7">
        <v>45</v>
      </c>
      <c r="C31" s="17" t="s">
        <v>11</v>
      </c>
      <c r="D31" s="29"/>
      <c r="E31" s="29"/>
      <c r="F31" s="34"/>
      <c r="G31" s="107" t="str">
        <f t="shared" si="0"/>
        <v/>
      </c>
      <c r="H31" s="43"/>
      <c r="I31" s="47" t="s">
        <v>68</v>
      </c>
      <c r="J31" s="53"/>
      <c r="K31" s="60" t="s">
        <v>14</v>
      </c>
      <c r="L31" s="67" t="str">
        <f t="shared" si="1"/>
        <v/>
      </c>
      <c r="M31" s="67" t="str">
        <f t="shared" si="2"/>
        <v/>
      </c>
      <c r="N31" s="118" t="str">
        <f t="shared" si="3"/>
        <v/>
      </c>
      <c r="O31" s="82" t="str">
        <f t="shared" si="4"/>
        <v/>
      </c>
      <c r="P31" s="88" t="s">
        <v>6</v>
      </c>
      <c r="Q31" s="94"/>
    </row>
    <row r="32" spans="2:17" x14ac:dyDescent="0.45">
      <c r="B32" s="7">
        <v>46</v>
      </c>
      <c r="C32" s="17" t="s">
        <v>11</v>
      </c>
      <c r="D32" s="29"/>
      <c r="E32" s="29"/>
      <c r="F32" s="34"/>
      <c r="G32" s="107" t="str">
        <f t="shared" si="0"/>
        <v/>
      </c>
      <c r="H32" s="43"/>
      <c r="I32" s="47" t="s">
        <v>68</v>
      </c>
      <c r="J32" s="53"/>
      <c r="K32" s="60" t="s">
        <v>14</v>
      </c>
      <c r="L32" s="67" t="str">
        <f t="shared" si="1"/>
        <v/>
      </c>
      <c r="M32" s="67" t="str">
        <f t="shared" si="2"/>
        <v/>
      </c>
      <c r="N32" s="118" t="str">
        <f t="shared" si="3"/>
        <v/>
      </c>
      <c r="O32" s="82" t="str">
        <f t="shared" si="4"/>
        <v/>
      </c>
      <c r="P32" s="88" t="s">
        <v>6</v>
      </c>
      <c r="Q32" s="94"/>
    </row>
    <row r="33" spans="2:17" x14ac:dyDescent="0.45">
      <c r="B33" s="7">
        <v>47</v>
      </c>
      <c r="C33" s="17" t="s">
        <v>11</v>
      </c>
      <c r="D33" s="29"/>
      <c r="E33" s="29"/>
      <c r="F33" s="34"/>
      <c r="G33" s="107" t="str">
        <f t="shared" si="0"/>
        <v/>
      </c>
      <c r="H33" s="43"/>
      <c r="I33" s="47" t="s">
        <v>68</v>
      </c>
      <c r="J33" s="53"/>
      <c r="K33" s="60" t="s">
        <v>14</v>
      </c>
      <c r="L33" s="67" t="str">
        <f t="shared" si="1"/>
        <v/>
      </c>
      <c r="M33" s="67" t="str">
        <f t="shared" si="2"/>
        <v/>
      </c>
      <c r="N33" s="118" t="str">
        <f t="shared" si="3"/>
        <v/>
      </c>
      <c r="O33" s="82" t="str">
        <f t="shared" si="4"/>
        <v/>
      </c>
      <c r="P33" s="88" t="s">
        <v>6</v>
      </c>
      <c r="Q33" s="94"/>
    </row>
    <row r="34" spans="2:17" x14ac:dyDescent="0.45">
      <c r="B34" s="7">
        <v>48</v>
      </c>
      <c r="C34" s="17" t="s">
        <v>11</v>
      </c>
      <c r="D34" s="29"/>
      <c r="E34" s="29"/>
      <c r="F34" s="34"/>
      <c r="G34" s="107" t="str">
        <f t="shared" si="0"/>
        <v/>
      </c>
      <c r="H34" s="43"/>
      <c r="I34" s="47" t="s">
        <v>68</v>
      </c>
      <c r="J34" s="53"/>
      <c r="K34" s="60" t="s">
        <v>14</v>
      </c>
      <c r="L34" s="67" t="str">
        <f t="shared" si="1"/>
        <v/>
      </c>
      <c r="M34" s="67" t="str">
        <f t="shared" si="2"/>
        <v/>
      </c>
      <c r="N34" s="118" t="str">
        <f t="shared" si="3"/>
        <v/>
      </c>
      <c r="O34" s="82" t="str">
        <f t="shared" si="4"/>
        <v/>
      </c>
      <c r="P34" s="88" t="s">
        <v>6</v>
      </c>
      <c r="Q34" s="94"/>
    </row>
    <row r="35" spans="2:17" x14ac:dyDescent="0.45">
      <c r="B35" s="7">
        <v>49</v>
      </c>
      <c r="C35" s="17" t="s">
        <v>11</v>
      </c>
      <c r="D35" s="29"/>
      <c r="E35" s="29"/>
      <c r="F35" s="34"/>
      <c r="G35" s="107" t="str">
        <f t="shared" si="0"/>
        <v/>
      </c>
      <c r="H35" s="43"/>
      <c r="I35" s="47" t="s">
        <v>68</v>
      </c>
      <c r="J35" s="53"/>
      <c r="K35" s="60" t="s">
        <v>14</v>
      </c>
      <c r="L35" s="67" t="str">
        <f t="shared" si="1"/>
        <v/>
      </c>
      <c r="M35" s="67" t="str">
        <f t="shared" si="2"/>
        <v/>
      </c>
      <c r="N35" s="118" t="str">
        <f t="shared" si="3"/>
        <v/>
      </c>
      <c r="O35" s="82" t="str">
        <f t="shared" si="4"/>
        <v/>
      </c>
      <c r="P35" s="88" t="s">
        <v>6</v>
      </c>
      <c r="Q35" s="94"/>
    </row>
    <row r="36" spans="2:17" x14ac:dyDescent="0.45">
      <c r="B36" s="7">
        <v>50</v>
      </c>
      <c r="C36" s="17" t="s">
        <v>11</v>
      </c>
      <c r="D36" s="29"/>
      <c r="E36" s="29"/>
      <c r="F36" s="34"/>
      <c r="G36" s="107" t="str">
        <f t="shared" si="0"/>
        <v/>
      </c>
      <c r="H36" s="43"/>
      <c r="I36" s="47" t="s">
        <v>68</v>
      </c>
      <c r="J36" s="53"/>
      <c r="K36" s="60" t="s">
        <v>14</v>
      </c>
      <c r="L36" s="67" t="str">
        <f t="shared" si="1"/>
        <v/>
      </c>
      <c r="M36" s="67" t="str">
        <f t="shared" si="2"/>
        <v/>
      </c>
      <c r="N36" s="118" t="str">
        <f t="shared" si="3"/>
        <v/>
      </c>
      <c r="O36" s="82" t="str">
        <f t="shared" si="4"/>
        <v/>
      </c>
      <c r="P36" s="88" t="s">
        <v>6</v>
      </c>
      <c r="Q36" s="94"/>
    </row>
    <row r="37" spans="2:17" x14ac:dyDescent="0.45">
      <c r="B37" s="7">
        <v>51</v>
      </c>
      <c r="C37" s="17" t="s">
        <v>11</v>
      </c>
      <c r="D37" s="29"/>
      <c r="E37" s="29"/>
      <c r="F37" s="34"/>
      <c r="G37" s="107" t="str">
        <f t="shared" si="0"/>
        <v/>
      </c>
      <c r="H37" s="43"/>
      <c r="I37" s="47" t="s">
        <v>68</v>
      </c>
      <c r="J37" s="53"/>
      <c r="K37" s="60" t="s">
        <v>14</v>
      </c>
      <c r="L37" s="67" t="str">
        <f t="shared" si="1"/>
        <v/>
      </c>
      <c r="M37" s="67" t="str">
        <f t="shared" si="2"/>
        <v/>
      </c>
      <c r="N37" s="118" t="str">
        <f t="shared" si="3"/>
        <v/>
      </c>
      <c r="O37" s="82" t="str">
        <f t="shared" si="4"/>
        <v/>
      </c>
      <c r="P37" s="88" t="s">
        <v>6</v>
      </c>
      <c r="Q37" s="94"/>
    </row>
    <row r="38" spans="2:17" x14ac:dyDescent="0.45">
      <c r="B38" s="7">
        <v>52</v>
      </c>
      <c r="C38" s="17" t="s">
        <v>11</v>
      </c>
      <c r="D38" s="29"/>
      <c r="E38" s="29"/>
      <c r="F38" s="34"/>
      <c r="G38" s="107" t="str">
        <f t="shared" si="0"/>
        <v/>
      </c>
      <c r="H38" s="43"/>
      <c r="I38" s="47" t="s">
        <v>68</v>
      </c>
      <c r="J38" s="53"/>
      <c r="K38" s="60" t="s">
        <v>14</v>
      </c>
      <c r="L38" s="67" t="str">
        <f t="shared" si="1"/>
        <v/>
      </c>
      <c r="M38" s="67" t="str">
        <f t="shared" si="2"/>
        <v/>
      </c>
      <c r="N38" s="118" t="str">
        <f t="shared" si="3"/>
        <v/>
      </c>
      <c r="O38" s="82" t="str">
        <f t="shared" si="4"/>
        <v/>
      </c>
      <c r="P38" s="88" t="s">
        <v>6</v>
      </c>
      <c r="Q38" s="94"/>
    </row>
    <row r="39" spans="2:17" x14ac:dyDescent="0.45">
      <c r="B39" s="7">
        <v>53</v>
      </c>
      <c r="C39" s="17" t="s">
        <v>11</v>
      </c>
      <c r="D39" s="29"/>
      <c r="E39" s="29"/>
      <c r="F39" s="34"/>
      <c r="G39" s="107" t="str">
        <f t="shared" si="0"/>
        <v/>
      </c>
      <c r="H39" s="43"/>
      <c r="I39" s="47" t="s">
        <v>68</v>
      </c>
      <c r="J39" s="53"/>
      <c r="K39" s="60" t="s">
        <v>14</v>
      </c>
      <c r="L39" s="67" t="str">
        <f t="shared" si="1"/>
        <v/>
      </c>
      <c r="M39" s="67" t="str">
        <f t="shared" si="2"/>
        <v/>
      </c>
      <c r="N39" s="118" t="str">
        <f t="shared" si="3"/>
        <v/>
      </c>
      <c r="O39" s="82" t="str">
        <f t="shared" si="4"/>
        <v/>
      </c>
      <c r="P39" s="88" t="s">
        <v>6</v>
      </c>
      <c r="Q39" s="94"/>
    </row>
    <row r="40" spans="2:17" x14ac:dyDescent="0.45">
      <c r="B40" s="7">
        <v>54</v>
      </c>
      <c r="C40" s="17" t="s">
        <v>11</v>
      </c>
      <c r="D40" s="29"/>
      <c r="E40" s="29"/>
      <c r="F40" s="34"/>
      <c r="G40" s="107" t="str">
        <f t="shared" si="0"/>
        <v/>
      </c>
      <c r="H40" s="43"/>
      <c r="I40" s="47" t="s">
        <v>68</v>
      </c>
      <c r="J40" s="53"/>
      <c r="K40" s="60" t="s">
        <v>14</v>
      </c>
      <c r="L40" s="67" t="str">
        <f t="shared" si="1"/>
        <v/>
      </c>
      <c r="M40" s="67" t="str">
        <f t="shared" si="2"/>
        <v/>
      </c>
      <c r="N40" s="118" t="str">
        <f t="shared" si="3"/>
        <v/>
      </c>
      <c r="O40" s="82" t="str">
        <f t="shared" si="4"/>
        <v/>
      </c>
      <c r="P40" s="88" t="s">
        <v>6</v>
      </c>
      <c r="Q40" s="94"/>
    </row>
    <row r="41" spans="2:17" x14ac:dyDescent="0.45">
      <c r="B41" s="7">
        <v>55</v>
      </c>
      <c r="C41" s="17" t="s">
        <v>11</v>
      </c>
      <c r="D41" s="29"/>
      <c r="E41" s="29"/>
      <c r="F41" s="34"/>
      <c r="G41" s="107" t="str">
        <f t="shared" si="0"/>
        <v/>
      </c>
      <c r="H41" s="43"/>
      <c r="I41" s="47" t="s">
        <v>68</v>
      </c>
      <c r="J41" s="53"/>
      <c r="K41" s="60" t="s">
        <v>14</v>
      </c>
      <c r="L41" s="67" t="str">
        <f t="shared" si="1"/>
        <v/>
      </c>
      <c r="M41" s="67" t="str">
        <f t="shared" si="2"/>
        <v/>
      </c>
      <c r="N41" s="118" t="str">
        <f t="shared" si="3"/>
        <v/>
      </c>
      <c r="O41" s="82" t="str">
        <f t="shared" si="4"/>
        <v/>
      </c>
      <c r="P41" s="88" t="s">
        <v>6</v>
      </c>
      <c r="Q41" s="94"/>
    </row>
    <row r="42" spans="2:17" x14ac:dyDescent="0.45">
      <c r="B42" s="7">
        <v>56</v>
      </c>
      <c r="C42" s="17" t="s">
        <v>11</v>
      </c>
      <c r="D42" s="29"/>
      <c r="E42" s="29"/>
      <c r="F42" s="34"/>
      <c r="G42" s="107" t="str">
        <f t="shared" si="0"/>
        <v/>
      </c>
      <c r="H42" s="43"/>
      <c r="I42" s="47" t="s">
        <v>68</v>
      </c>
      <c r="J42" s="53"/>
      <c r="K42" s="60" t="s">
        <v>14</v>
      </c>
      <c r="L42" s="67" t="str">
        <f t="shared" si="1"/>
        <v/>
      </c>
      <c r="M42" s="67" t="str">
        <f t="shared" si="2"/>
        <v/>
      </c>
      <c r="N42" s="118" t="str">
        <f t="shared" si="3"/>
        <v/>
      </c>
      <c r="O42" s="82" t="str">
        <f t="shared" si="4"/>
        <v/>
      </c>
      <c r="P42" s="88" t="s">
        <v>6</v>
      </c>
      <c r="Q42" s="94"/>
    </row>
    <row r="43" spans="2:17" x14ac:dyDescent="0.45">
      <c r="B43" s="7">
        <v>57</v>
      </c>
      <c r="C43" s="17" t="s">
        <v>11</v>
      </c>
      <c r="D43" s="29"/>
      <c r="E43" s="29"/>
      <c r="F43" s="34"/>
      <c r="G43" s="107" t="str">
        <f t="shared" si="0"/>
        <v/>
      </c>
      <c r="H43" s="43"/>
      <c r="I43" s="47" t="s">
        <v>68</v>
      </c>
      <c r="J43" s="53"/>
      <c r="K43" s="60" t="s">
        <v>14</v>
      </c>
      <c r="L43" s="67" t="str">
        <f t="shared" si="1"/>
        <v/>
      </c>
      <c r="M43" s="67" t="str">
        <f t="shared" si="2"/>
        <v/>
      </c>
      <c r="N43" s="118" t="str">
        <f t="shared" si="3"/>
        <v/>
      </c>
      <c r="O43" s="82" t="str">
        <f t="shared" si="4"/>
        <v/>
      </c>
      <c r="P43" s="88" t="s">
        <v>6</v>
      </c>
      <c r="Q43" s="94"/>
    </row>
    <row r="44" spans="2:17" x14ac:dyDescent="0.45">
      <c r="B44" s="7">
        <v>58</v>
      </c>
      <c r="C44" s="17" t="s">
        <v>11</v>
      </c>
      <c r="D44" s="29"/>
      <c r="E44" s="29"/>
      <c r="F44" s="34"/>
      <c r="G44" s="107" t="str">
        <f t="shared" si="0"/>
        <v/>
      </c>
      <c r="H44" s="43"/>
      <c r="I44" s="47" t="s">
        <v>68</v>
      </c>
      <c r="J44" s="53"/>
      <c r="K44" s="60" t="s">
        <v>14</v>
      </c>
      <c r="L44" s="67" t="str">
        <f t="shared" si="1"/>
        <v/>
      </c>
      <c r="M44" s="67" t="str">
        <f t="shared" si="2"/>
        <v/>
      </c>
      <c r="N44" s="118" t="str">
        <f t="shared" si="3"/>
        <v/>
      </c>
      <c r="O44" s="82" t="str">
        <f t="shared" si="4"/>
        <v/>
      </c>
      <c r="P44" s="88" t="s">
        <v>6</v>
      </c>
      <c r="Q44" s="94"/>
    </row>
    <row r="45" spans="2:17" x14ac:dyDescent="0.45">
      <c r="B45" s="7">
        <v>59</v>
      </c>
      <c r="C45" s="17" t="s">
        <v>11</v>
      </c>
      <c r="D45" s="29"/>
      <c r="E45" s="29"/>
      <c r="F45" s="34"/>
      <c r="G45" s="107" t="str">
        <f t="shared" si="0"/>
        <v/>
      </c>
      <c r="H45" s="43"/>
      <c r="I45" s="47" t="s">
        <v>68</v>
      </c>
      <c r="J45" s="53"/>
      <c r="K45" s="60" t="s">
        <v>14</v>
      </c>
      <c r="L45" s="67" t="str">
        <f t="shared" si="1"/>
        <v/>
      </c>
      <c r="M45" s="67" t="str">
        <f t="shared" si="2"/>
        <v/>
      </c>
      <c r="N45" s="118" t="str">
        <f t="shared" si="3"/>
        <v/>
      </c>
      <c r="O45" s="82" t="str">
        <f t="shared" si="4"/>
        <v/>
      </c>
      <c r="P45" s="88" t="s">
        <v>6</v>
      </c>
      <c r="Q45" s="94"/>
    </row>
    <row r="46" spans="2:17" x14ac:dyDescent="0.45">
      <c r="B46" s="8">
        <v>60</v>
      </c>
      <c r="C46" s="18" t="s">
        <v>11</v>
      </c>
      <c r="D46" s="30"/>
      <c r="E46" s="30"/>
      <c r="F46" s="35"/>
      <c r="G46" s="108" t="str">
        <f t="shared" si="0"/>
        <v/>
      </c>
      <c r="H46" s="44"/>
      <c r="I46" s="48" t="s">
        <v>68</v>
      </c>
      <c r="J46" s="54"/>
      <c r="K46" s="61" t="s">
        <v>14</v>
      </c>
      <c r="L46" s="68" t="str">
        <f t="shared" si="1"/>
        <v/>
      </c>
      <c r="M46" s="68" t="str">
        <f t="shared" si="2"/>
        <v/>
      </c>
      <c r="N46" s="119" t="str">
        <f t="shared" si="3"/>
        <v/>
      </c>
      <c r="O46" s="83" t="str">
        <f t="shared" si="4"/>
        <v/>
      </c>
      <c r="P46" s="89" t="s">
        <v>6</v>
      </c>
      <c r="Q46" s="95"/>
    </row>
    <row r="47" spans="2:17" x14ac:dyDescent="0.45">
      <c r="B47" s="9"/>
      <c r="C47" s="19"/>
      <c r="D47" s="19"/>
      <c r="E47" s="19"/>
      <c r="F47" s="19"/>
      <c r="G47" s="19"/>
      <c r="H47" s="19"/>
      <c r="I47" s="19"/>
      <c r="J47" s="55"/>
      <c r="K47" s="113" t="s">
        <v>63</v>
      </c>
      <c r="L47" s="19"/>
      <c r="M47" s="69"/>
      <c r="N47" s="69"/>
      <c r="O47" s="84">
        <f>SUM(O7:O46)</f>
        <v>0</v>
      </c>
      <c r="P47" s="90" t="s">
        <v>6</v>
      </c>
      <c r="Q47" s="96"/>
    </row>
  </sheetData>
  <sheetProtection password="CC71" sheet="1" objects="1" scenarios="1"/>
  <mergeCells count="8">
    <mergeCell ref="G6:I6"/>
    <mergeCell ref="J6:K6"/>
    <mergeCell ref="L3:Q3"/>
    <mergeCell ref="C5:F5"/>
    <mergeCell ref="G5:I5"/>
    <mergeCell ref="J5:K5"/>
    <mergeCell ref="L5:M5"/>
    <mergeCell ref="O5:P5"/>
  </mergeCells>
  <phoneticPr fontId="1" type="Hiragana"/>
  <conditionalFormatting sqref="J7:J46">
    <cfRule type="cellIs" dxfId="2" priority="1" operator="between">
      <formula>1</formula>
      <formula>1599</formula>
    </cfRule>
  </conditionalFormatting>
  <pageMargins left="0.7" right="0.50314960629921257" top="0.47244094488188976" bottom="0.27559055118110232" header="0.15748031496062992" footer="0.3"/>
  <pageSetup paperSize="9" scale="95" orientation="portrait" r:id="rId1"/>
  <headerFooter>
    <oddHeader>&amp;L&amp;"ＭＳ 明朝,regular"&amp;12（様式第１号の２）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47"/>
  <sheetViews>
    <sheetView showGridLines="0" workbookViewId="0">
      <selection activeCell="M14" sqref="M14"/>
    </sheetView>
  </sheetViews>
  <sheetFormatPr defaultRowHeight="18" x14ac:dyDescent="0.45"/>
  <cols>
    <col min="1" max="1" width="1.69921875" customWidth="1"/>
    <col min="2" max="2" width="4.19921875" style="1" bestFit="1" customWidth="1"/>
    <col min="3" max="3" width="5.59765625" style="1" customWidth="1"/>
    <col min="4" max="4" width="5" style="1" customWidth="1"/>
    <col min="5" max="5" width="3.8984375" style="1" customWidth="1"/>
    <col min="6" max="6" width="6.09765625" style="1" customWidth="1"/>
    <col min="7" max="7" width="5.09765625" style="1" bestFit="1" customWidth="1"/>
    <col min="8" max="8" width="8" style="1" customWidth="1"/>
    <col min="9" max="9" width="3.3984375" style="1" bestFit="1" customWidth="1"/>
    <col min="10" max="10" width="9.5" style="1" customWidth="1"/>
    <col min="11" max="11" width="3.3984375" style="1" customWidth="1"/>
    <col min="12" max="13" width="4.3984375" style="1" customWidth="1"/>
    <col min="14" max="14" width="3.8984375" style="1" hidden="1" customWidth="1"/>
    <col min="15" max="15" width="9.69921875" style="1" customWidth="1"/>
    <col min="16" max="16" width="3.3984375" style="1" bestFit="1" customWidth="1"/>
    <col min="17" max="17" width="6.8984375" style="1" bestFit="1" customWidth="1"/>
  </cols>
  <sheetData>
    <row r="1" spans="2:17" x14ac:dyDescent="0.45">
      <c r="B1" s="101" t="s">
        <v>64</v>
      </c>
      <c r="C1" s="103"/>
      <c r="D1" s="103"/>
      <c r="E1" s="103"/>
      <c r="F1" s="103"/>
      <c r="G1" s="103"/>
      <c r="H1" s="103"/>
      <c r="I1" s="103"/>
      <c r="J1" s="111"/>
      <c r="K1" s="21"/>
      <c r="L1" s="114" t="str">
        <f>IF(O47=0,"",参照!P6)</f>
        <v/>
      </c>
      <c r="M1" s="101" t="s">
        <v>45</v>
      </c>
      <c r="N1" s="112"/>
      <c r="O1" s="112"/>
      <c r="P1" s="21"/>
      <c r="Q1" s="103"/>
    </row>
    <row r="2" spans="2:17" ht="3.75" customHeight="1" x14ac:dyDescent="0.45">
      <c r="B2" s="10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x14ac:dyDescent="0.45">
      <c r="B3" s="102"/>
      <c r="C3" s="104"/>
      <c r="D3" s="105"/>
      <c r="E3" s="105"/>
      <c r="F3" s="105"/>
      <c r="G3" s="105"/>
      <c r="H3" s="105"/>
      <c r="I3" s="105"/>
      <c r="J3" s="112"/>
      <c r="K3" s="57" t="s">
        <v>62</v>
      </c>
      <c r="L3" s="162" t="str">
        <f>IF(O47=0,"",'様式１-１'!L10)</f>
        <v/>
      </c>
      <c r="M3" s="162"/>
      <c r="N3" s="162"/>
      <c r="O3" s="162"/>
      <c r="P3" s="162"/>
      <c r="Q3" s="162"/>
    </row>
    <row r="4" spans="2:17" ht="3.75" customHeight="1" x14ac:dyDescent="0.45"/>
    <row r="5" spans="2:17" ht="17.25" customHeight="1" x14ac:dyDescent="0.45">
      <c r="B5" s="3" t="s">
        <v>0</v>
      </c>
      <c r="C5" s="155" t="s">
        <v>4</v>
      </c>
      <c r="D5" s="156"/>
      <c r="E5" s="156"/>
      <c r="F5" s="157"/>
      <c r="G5" s="155" t="s">
        <v>69</v>
      </c>
      <c r="H5" s="156"/>
      <c r="I5" s="157"/>
      <c r="J5" s="155" t="s">
        <v>73</v>
      </c>
      <c r="K5" s="157"/>
      <c r="L5" s="155" t="s">
        <v>7</v>
      </c>
      <c r="M5" s="156"/>
      <c r="N5" s="25" t="s">
        <v>51</v>
      </c>
      <c r="O5" s="155" t="s">
        <v>16</v>
      </c>
      <c r="P5" s="157"/>
      <c r="Q5" s="3" t="s">
        <v>18</v>
      </c>
    </row>
    <row r="6" spans="2:17" ht="17.25" customHeight="1" x14ac:dyDescent="0.45">
      <c r="B6" s="4"/>
      <c r="C6" s="14"/>
      <c r="D6" s="26"/>
      <c r="E6" s="26"/>
      <c r="F6" s="31"/>
      <c r="G6" s="158" t="s">
        <v>13</v>
      </c>
      <c r="H6" s="159"/>
      <c r="I6" s="160"/>
      <c r="J6" s="148" t="s">
        <v>72</v>
      </c>
      <c r="K6" s="150"/>
      <c r="L6" s="115" t="s">
        <v>86</v>
      </c>
      <c r="M6" s="116" t="s">
        <v>42</v>
      </c>
      <c r="N6" s="26"/>
      <c r="O6" s="78"/>
      <c r="P6" s="86"/>
      <c r="Q6" s="4" t="s">
        <v>15</v>
      </c>
    </row>
    <row r="7" spans="2:17" x14ac:dyDescent="0.45">
      <c r="B7" s="6">
        <v>61</v>
      </c>
      <c r="C7" s="16" t="s">
        <v>11</v>
      </c>
      <c r="D7" s="28"/>
      <c r="E7" s="28"/>
      <c r="F7" s="33"/>
      <c r="G7" s="106" t="str">
        <f t="shared" ref="G7:G46" si="0">IF(H7="","",VLOOKUP(H7,種類,2,TRUE))</f>
        <v/>
      </c>
      <c r="H7" s="109"/>
      <c r="I7" s="120" t="s">
        <v>68</v>
      </c>
      <c r="J7" s="52"/>
      <c r="K7" s="59" t="s">
        <v>14</v>
      </c>
      <c r="L7" s="66" t="str">
        <f t="shared" ref="L7:L46" si="1">IF(H7="","",VLOOKUP(H7,種類,3,TRUE))</f>
        <v/>
      </c>
      <c r="M7" s="66" t="str">
        <f t="shared" ref="M7:M46" si="2">IF(J7="","",VLOOKUP(J7,距離,2,TRUE))</f>
        <v/>
      </c>
      <c r="N7" s="117" t="str">
        <f t="shared" ref="N7:N46" si="3">IF(OR(L7="",M7=""),"",L7&amp;"_"&amp;M7)</f>
        <v/>
      </c>
      <c r="O7" s="80" t="str">
        <f t="shared" ref="O7:O46" si="4">IF(N7="","",VLOOKUP(N7,テーブル,2,FALSE))</f>
        <v/>
      </c>
      <c r="P7" s="87" t="s">
        <v>6</v>
      </c>
      <c r="Q7" s="93"/>
    </row>
    <row r="8" spans="2:17" x14ac:dyDescent="0.45">
      <c r="B8" s="7">
        <v>62</v>
      </c>
      <c r="C8" s="17" t="s">
        <v>11</v>
      </c>
      <c r="D8" s="29"/>
      <c r="E8" s="29"/>
      <c r="F8" s="34"/>
      <c r="G8" s="107" t="str">
        <f t="shared" si="0"/>
        <v/>
      </c>
      <c r="H8" s="43"/>
      <c r="I8" s="121" t="s">
        <v>68</v>
      </c>
      <c r="J8" s="53"/>
      <c r="K8" s="60" t="s">
        <v>14</v>
      </c>
      <c r="L8" s="67" t="str">
        <f t="shared" si="1"/>
        <v/>
      </c>
      <c r="M8" s="67" t="str">
        <f t="shared" si="2"/>
        <v/>
      </c>
      <c r="N8" s="118" t="str">
        <f t="shared" si="3"/>
        <v/>
      </c>
      <c r="O8" s="81" t="str">
        <f t="shared" si="4"/>
        <v/>
      </c>
      <c r="P8" s="88" t="s">
        <v>6</v>
      </c>
      <c r="Q8" s="94"/>
    </row>
    <row r="9" spans="2:17" x14ac:dyDescent="0.45">
      <c r="B9" s="7">
        <v>63</v>
      </c>
      <c r="C9" s="17" t="s">
        <v>11</v>
      </c>
      <c r="D9" s="29"/>
      <c r="E9" s="29"/>
      <c r="F9" s="34"/>
      <c r="G9" s="107" t="str">
        <f t="shared" si="0"/>
        <v/>
      </c>
      <c r="H9" s="43"/>
      <c r="I9" s="121" t="s">
        <v>68</v>
      </c>
      <c r="J9" s="53"/>
      <c r="K9" s="60" t="s">
        <v>14</v>
      </c>
      <c r="L9" s="67" t="str">
        <f t="shared" si="1"/>
        <v/>
      </c>
      <c r="M9" s="67" t="str">
        <f t="shared" si="2"/>
        <v/>
      </c>
      <c r="N9" s="118" t="str">
        <f t="shared" si="3"/>
        <v/>
      </c>
      <c r="O9" s="82" t="str">
        <f t="shared" si="4"/>
        <v/>
      </c>
      <c r="P9" s="88" t="s">
        <v>6</v>
      </c>
      <c r="Q9" s="94"/>
    </row>
    <row r="10" spans="2:17" x14ac:dyDescent="0.45">
      <c r="B10" s="7">
        <v>64</v>
      </c>
      <c r="C10" s="17" t="s">
        <v>11</v>
      </c>
      <c r="D10" s="29"/>
      <c r="E10" s="29"/>
      <c r="F10" s="34"/>
      <c r="G10" s="107" t="str">
        <f t="shared" si="0"/>
        <v/>
      </c>
      <c r="H10" s="43"/>
      <c r="I10" s="121" t="s">
        <v>68</v>
      </c>
      <c r="J10" s="53"/>
      <c r="K10" s="60" t="s">
        <v>14</v>
      </c>
      <c r="L10" s="67" t="str">
        <f t="shared" si="1"/>
        <v/>
      </c>
      <c r="M10" s="67" t="str">
        <f t="shared" si="2"/>
        <v/>
      </c>
      <c r="N10" s="118" t="str">
        <f t="shared" si="3"/>
        <v/>
      </c>
      <c r="O10" s="82" t="str">
        <f t="shared" si="4"/>
        <v/>
      </c>
      <c r="P10" s="88" t="s">
        <v>6</v>
      </c>
      <c r="Q10" s="94"/>
    </row>
    <row r="11" spans="2:17" x14ac:dyDescent="0.45">
      <c r="B11" s="7">
        <v>65</v>
      </c>
      <c r="C11" s="17" t="s">
        <v>11</v>
      </c>
      <c r="D11" s="29"/>
      <c r="E11" s="29"/>
      <c r="F11" s="34"/>
      <c r="G11" s="107" t="str">
        <f t="shared" si="0"/>
        <v/>
      </c>
      <c r="H11" s="43"/>
      <c r="I11" s="121" t="s">
        <v>68</v>
      </c>
      <c r="J11" s="53"/>
      <c r="K11" s="60" t="s">
        <v>14</v>
      </c>
      <c r="L11" s="67" t="str">
        <f t="shared" si="1"/>
        <v/>
      </c>
      <c r="M11" s="67" t="str">
        <f t="shared" si="2"/>
        <v/>
      </c>
      <c r="N11" s="118" t="str">
        <f t="shared" si="3"/>
        <v/>
      </c>
      <c r="O11" s="82" t="str">
        <f t="shared" si="4"/>
        <v/>
      </c>
      <c r="P11" s="88" t="s">
        <v>6</v>
      </c>
      <c r="Q11" s="94"/>
    </row>
    <row r="12" spans="2:17" x14ac:dyDescent="0.45">
      <c r="B12" s="7">
        <v>66</v>
      </c>
      <c r="C12" s="17" t="s">
        <v>11</v>
      </c>
      <c r="D12" s="29"/>
      <c r="E12" s="29"/>
      <c r="F12" s="34"/>
      <c r="G12" s="107" t="str">
        <f t="shared" si="0"/>
        <v/>
      </c>
      <c r="H12" s="43"/>
      <c r="I12" s="121" t="s">
        <v>68</v>
      </c>
      <c r="J12" s="53"/>
      <c r="K12" s="60" t="s">
        <v>14</v>
      </c>
      <c r="L12" s="67" t="str">
        <f t="shared" si="1"/>
        <v/>
      </c>
      <c r="M12" s="67" t="str">
        <f t="shared" si="2"/>
        <v/>
      </c>
      <c r="N12" s="118" t="str">
        <f t="shared" si="3"/>
        <v/>
      </c>
      <c r="O12" s="82" t="str">
        <f t="shared" si="4"/>
        <v/>
      </c>
      <c r="P12" s="88" t="s">
        <v>6</v>
      </c>
      <c r="Q12" s="94"/>
    </row>
    <row r="13" spans="2:17" x14ac:dyDescent="0.45">
      <c r="B13" s="7">
        <v>67</v>
      </c>
      <c r="C13" s="17" t="s">
        <v>11</v>
      </c>
      <c r="D13" s="29"/>
      <c r="E13" s="29"/>
      <c r="F13" s="34"/>
      <c r="G13" s="107" t="str">
        <f t="shared" si="0"/>
        <v/>
      </c>
      <c r="H13" s="43"/>
      <c r="I13" s="121" t="s">
        <v>68</v>
      </c>
      <c r="J13" s="53"/>
      <c r="K13" s="60" t="s">
        <v>14</v>
      </c>
      <c r="L13" s="67" t="str">
        <f t="shared" si="1"/>
        <v/>
      </c>
      <c r="M13" s="67" t="str">
        <f t="shared" si="2"/>
        <v/>
      </c>
      <c r="N13" s="118" t="str">
        <f t="shared" si="3"/>
        <v/>
      </c>
      <c r="O13" s="82" t="str">
        <f t="shared" si="4"/>
        <v/>
      </c>
      <c r="P13" s="88" t="s">
        <v>6</v>
      </c>
      <c r="Q13" s="94"/>
    </row>
    <row r="14" spans="2:17" x14ac:dyDescent="0.45">
      <c r="B14" s="7">
        <v>68</v>
      </c>
      <c r="C14" s="17" t="s">
        <v>11</v>
      </c>
      <c r="D14" s="29"/>
      <c r="E14" s="29"/>
      <c r="F14" s="34"/>
      <c r="G14" s="107" t="str">
        <f t="shared" si="0"/>
        <v/>
      </c>
      <c r="H14" s="43"/>
      <c r="I14" s="121" t="s">
        <v>68</v>
      </c>
      <c r="J14" s="53"/>
      <c r="K14" s="60" t="s">
        <v>14</v>
      </c>
      <c r="L14" s="67" t="str">
        <f t="shared" si="1"/>
        <v/>
      </c>
      <c r="M14" s="67" t="str">
        <f t="shared" si="2"/>
        <v/>
      </c>
      <c r="N14" s="118" t="str">
        <f t="shared" si="3"/>
        <v/>
      </c>
      <c r="O14" s="82" t="str">
        <f t="shared" si="4"/>
        <v/>
      </c>
      <c r="P14" s="88" t="s">
        <v>6</v>
      </c>
      <c r="Q14" s="94"/>
    </row>
    <row r="15" spans="2:17" x14ac:dyDescent="0.45">
      <c r="B15" s="7">
        <v>69</v>
      </c>
      <c r="C15" s="17" t="s">
        <v>11</v>
      </c>
      <c r="D15" s="29"/>
      <c r="E15" s="29"/>
      <c r="F15" s="34"/>
      <c r="G15" s="107" t="str">
        <f t="shared" si="0"/>
        <v/>
      </c>
      <c r="H15" s="43"/>
      <c r="I15" s="121" t="s">
        <v>68</v>
      </c>
      <c r="J15" s="53"/>
      <c r="K15" s="60" t="s">
        <v>14</v>
      </c>
      <c r="L15" s="67" t="str">
        <f t="shared" si="1"/>
        <v/>
      </c>
      <c r="M15" s="67" t="str">
        <f t="shared" si="2"/>
        <v/>
      </c>
      <c r="N15" s="118" t="str">
        <f t="shared" si="3"/>
        <v/>
      </c>
      <c r="O15" s="82" t="str">
        <f t="shared" si="4"/>
        <v/>
      </c>
      <c r="P15" s="88" t="s">
        <v>6</v>
      </c>
      <c r="Q15" s="94"/>
    </row>
    <row r="16" spans="2:17" x14ac:dyDescent="0.45">
      <c r="B16" s="7">
        <v>70</v>
      </c>
      <c r="C16" s="17" t="s">
        <v>11</v>
      </c>
      <c r="D16" s="29"/>
      <c r="E16" s="29"/>
      <c r="F16" s="34"/>
      <c r="G16" s="107" t="str">
        <f t="shared" si="0"/>
        <v/>
      </c>
      <c r="H16" s="43"/>
      <c r="I16" s="121" t="s">
        <v>68</v>
      </c>
      <c r="J16" s="53"/>
      <c r="K16" s="60" t="s">
        <v>14</v>
      </c>
      <c r="L16" s="67" t="str">
        <f t="shared" si="1"/>
        <v/>
      </c>
      <c r="M16" s="67" t="str">
        <f t="shared" si="2"/>
        <v/>
      </c>
      <c r="N16" s="118" t="str">
        <f t="shared" si="3"/>
        <v/>
      </c>
      <c r="O16" s="82" t="str">
        <f t="shared" si="4"/>
        <v/>
      </c>
      <c r="P16" s="88" t="s">
        <v>6</v>
      </c>
      <c r="Q16" s="94"/>
    </row>
    <row r="17" spans="2:17" x14ac:dyDescent="0.45">
      <c r="B17" s="7">
        <v>71</v>
      </c>
      <c r="C17" s="17" t="s">
        <v>11</v>
      </c>
      <c r="D17" s="29"/>
      <c r="E17" s="29"/>
      <c r="F17" s="34"/>
      <c r="G17" s="107" t="str">
        <f t="shared" si="0"/>
        <v/>
      </c>
      <c r="H17" s="43"/>
      <c r="I17" s="121" t="s">
        <v>68</v>
      </c>
      <c r="J17" s="53"/>
      <c r="K17" s="60" t="s">
        <v>14</v>
      </c>
      <c r="L17" s="67" t="str">
        <f t="shared" si="1"/>
        <v/>
      </c>
      <c r="M17" s="67" t="str">
        <f t="shared" si="2"/>
        <v/>
      </c>
      <c r="N17" s="118" t="str">
        <f t="shared" si="3"/>
        <v/>
      </c>
      <c r="O17" s="82" t="str">
        <f t="shared" si="4"/>
        <v/>
      </c>
      <c r="P17" s="88" t="s">
        <v>6</v>
      </c>
      <c r="Q17" s="94"/>
    </row>
    <row r="18" spans="2:17" x14ac:dyDescent="0.45">
      <c r="B18" s="7">
        <v>72</v>
      </c>
      <c r="C18" s="17" t="s">
        <v>11</v>
      </c>
      <c r="D18" s="29"/>
      <c r="E18" s="29"/>
      <c r="F18" s="34"/>
      <c r="G18" s="107" t="str">
        <f t="shared" si="0"/>
        <v/>
      </c>
      <c r="H18" s="43"/>
      <c r="I18" s="121" t="s">
        <v>68</v>
      </c>
      <c r="J18" s="53"/>
      <c r="K18" s="60" t="s">
        <v>14</v>
      </c>
      <c r="L18" s="67" t="str">
        <f t="shared" si="1"/>
        <v/>
      </c>
      <c r="M18" s="67" t="str">
        <f t="shared" si="2"/>
        <v/>
      </c>
      <c r="N18" s="118" t="str">
        <f t="shared" si="3"/>
        <v/>
      </c>
      <c r="O18" s="82" t="str">
        <f t="shared" si="4"/>
        <v/>
      </c>
      <c r="P18" s="88" t="s">
        <v>6</v>
      </c>
      <c r="Q18" s="94"/>
    </row>
    <row r="19" spans="2:17" x14ac:dyDescent="0.45">
      <c r="B19" s="7">
        <v>73</v>
      </c>
      <c r="C19" s="17" t="s">
        <v>11</v>
      </c>
      <c r="D19" s="29"/>
      <c r="E19" s="29"/>
      <c r="F19" s="34"/>
      <c r="G19" s="107" t="str">
        <f t="shared" si="0"/>
        <v/>
      </c>
      <c r="H19" s="43"/>
      <c r="I19" s="121" t="s">
        <v>68</v>
      </c>
      <c r="J19" s="53"/>
      <c r="K19" s="60" t="s">
        <v>14</v>
      </c>
      <c r="L19" s="67" t="str">
        <f t="shared" si="1"/>
        <v/>
      </c>
      <c r="M19" s="67" t="str">
        <f t="shared" si="2"/>
        <v/>
      </c>
      <c r="N19" s="118" t="str">
        <f t="shared" si="3"/>
        <v/>
      </c>
      <c r="O19" s="82" t="str">
        <f t="shared" si="4"/>
        <v/>
      </c>
      <c r="P19" s="88" t="s">
        <v>6</v>
      </c>
      <c r="Q19" s="94"/>
    </row>
    <row r="20" spans="2:17" x14ac:dyDescent="0.45">
      <c r="B20" s="7">
        <v>74</v>
      </c>
      <c r="C20" s="17" t="s">
        <v>11</v>
      </c>
      <c r="D20" s="29"/>
      <c r="E20" s="29"/>
      <c r="F20" s="34"/>
      <c r="G20" s="107" t="str">
        <f t="shared" si="0"/>
        <v/>
      </c>
      <c r="H20" s="43"/>
      <c r="I20" s="121" t="s">
        <v>68</v>
      </c>
      <c r="J20" s="53"/>
      <c r="K20" s="60" t="s">
        <v>14</v>
      </c>
      <c r="L20" s="67" t="str">
        <f t="shared" si="1"/>
        <v/>
      </c>
      <c r="M20" s="67" t="str">
        <f t="shared" si="2"/>
        <v/>
      </c>
      <c r="N20" s="118" t="str">
        <f t="shared" si="3"/>
        <v/>
      </c>
      <c r="O20" s="82" t="str">
        <f t="shared" si="4"/>
        <v/>
      </c>
      <c r="P20" s="88" t="s">
        <v>6</v>
      </c>
      <c r="Q20" s="94"/>
    </row>
    <row r="21" spans="2:17" x14ac:dyDescent="0.45">
      <c r="B21" s="7">
        <v>75</v>
      </c>
      <c r="C21" s="17" t="s">
        <v>11</v>
      </c>
      <c r="D21" s="29"/>
      <c r="E21" s="29"/>
      <c r="F21" s="34"/>
      <c r="G21" s="107" t="str">
        <f t="shared" si="0"/>
        <v/>
      </c>
      <c r="H21" s="43"/>
      <c r="I21" s="121" t="s">
        <v>68</v>
      </c>
      <c r="J21" s="53"/>
      <c r="K21" s="60" t="s">
        <v>14</v>
      </c>
      <c r="L21" s="67" t="str">
        <f t="shared" si="1"/>
        <v/>
      </c>
      <c r="M21" s="67" t="str">
        <f t="shared" si="2"/>
        <v/>
      </c>
      <c r="N21" s="118" t="str">
        <f t="shared" si="3"/>
        <v/>
      </c>
      <c r="O21" s="82" t="str">
        <f t="shared" si="4"/>
        <v/>
      </c>
      <c r="P21" s="88" t="s">
        <v>6</v>
      </c>
      <c r="Q21" s="94"/>
    </row>
    <row r="22" spans="2:17" x14ac:dyDescent="0.45">
      <c r="B22" s="7">
        <v>76</v>
      </c>
      <c r="C22" s="17" t="s">
        <v>11</v>
      </c>
      <c r="D22" s="29"/>
      <c r="E22" s="29"/>
      <c r="F22" s="34"/>
      <c r="G22" s="107" t="str">
        <f t="shared" si="0"/>
        <v/>
      </c>
      <c r="H22" s="43"/>
      <c r="I22" s="121" t="s">
        <v>68</v>
      </c>
      <c r="J22" s="53"/>
      <c r="K22" s="60" t="s">
        <v>14</v>
      </c>
      <c r="L22" s="67" t="str">
        <f t="shared" si="1"/>
        <v/>
      </c>
      <c r="M22" s="67" t="str">
        <f t="shared" si="2"/>
        <v/>
      </c>
      <c r="N22" s="118" t="str">
        <f t="shared" si="3"/>
        <v/>
      </c>
      <c r="O22" s="82" t="str">
        <f t="shared" si="4"/>
        <v/>
      </c>
      <c r="P22" s="88" t="s">
        <v>6</v>
      </c>
      <c r="Q22" s="94"/>
    </row>
    <row r="23" spans="2:17" x14ac:dyDescent="0.45">
      <c r="B23" s="7">
        <v>77</v>
      </c>
      <c r="C23" s="17" t="s">
        <v>11</v>
      </c>
      <c r="D23" s="29"/>
      <c r="E23" s="29"/>
      <c r="F23" s="34"/>
      <c r="G23" s="107" t="str">
        <f t="shared" si="0"/>
        <v/>
      </c>
      <c r="H23" s="43"/>
      <c r="I23" s="121" t="s">
        <v>68</v>
      </c>
      <c r="J23" s="53"/>
      <c r="K23" s="60" t="s">
        <v>14</v>
      </c>
      <c r="L23" s="67" t="str">
        <f t="shared" si="1"/>
        <v/>
      </c>
      <c r="M23" s="67" t="str">
        <f t="shared" si="2"/>
        <v/>
      </c>
      <c r="N23" s="118" t="str">
        <f t="shared" si="3"/>
        <v/>
      </c>
      <c r="O23" s="82" t="str">
        <f t="shared" si="4"/>
        <v/>
      </c>
      <c r="P23" s="88" t="s">
        <v>6</v>
      </c>
      <c r="Q23" s="94"/>
    </row>
    <row r="24" spans="2:17" x14ac:dyDescent="0.45">
      <c r="B24" s="7">
        <v>78</v>
      </c>
      <c r="C24" s="17" t="s">
        <v>11</v>
      </c>
      <c r="D24" s="29"/>
      <c r="E24" s="29"/>
      <c r="F24" s="34"/>
      <c r="G24" s="107" t="str">
        <f t="shared" si="0"/>
        <v/>
      </c>
      <c r="H24" s="43"/>
      <c r="I24" s="121" t="s">
        <v>68</v>
      </c>
      <c r="J24" s="53"/>
      <c r="K24" s="60" t="s">
        <v>14</v>
      </c>
      <c r="L24" s="67" t="str">
        <f t="shared" si="1"/>
        <v/>
      </c>
      <c r="M24" s="67" t="str">
        <f t="shared" si="2"/>
        <v/>
      </c>
      <c r="N24" s="118" t="str">
        <f t="shared" si="3"/>
        <v/>
      </c>
      <c r="O24" s="82" t="str">
        <f t="shared" si="4"/>
        <v/>
      </c>
      <c r="P24" s="88" t="s">
        <v>6</v>
      </c>
      <c r="Q24" s="94"/>
    </row>
    <row r="25" spans="2:17" x14ac:dyDescent="0.45">
      <c r="B25" s="7">
        <v>79</v>
      </c>
      <c r="C25" s="17" t="s">
        <v>11</v>
      </c>
      <c r="D25" s="29"/>
      <c r="E25" s="29"/>
      <c r="F25" s="34"/>
      <c r="G25" s="107" t="str">
        <f t="shared" si="0"/>
        <v/>
      </c>
      <c r="H25" s="43"/>
      <c r="I25" s="121" t="s">
        <v>68</v>
      </c>
      <c r="J25" s="53"/>
      <c r="K25" s="60" t="s">
        <v>14</v>
      </c>
      <c r="L25" s="67" t="str">
        <f t="shared" si="1"/>
        <v/>
      </c>
      <c r="M25" s="67" t="str">
        <f t="shared" si="2"/>
        <v/>
      </c>
      <c r="N25" s="118" t="str">
        <f t="shared" si="3"/>
        <v/>
      </c>
      <c r="O25" s="82" t="str">
        <f t="shared" si="4"/>
        <v/>
      </c>
      <c r="P25" s="88" t="s">
        <v>6</v>
      </c>
      <c r="Q25" s="94"/>
    </row>
    <row r="26" spans="2:17" x14ac:dyDescent="0.45">
      <c r="B26" s="7">
        <v>80</v>
      </c>
      <c r="C26" s="17" t="s">
        <v>11</v>
      </c>
      <c r="D26" s="29"/>
      <c r="E26" s="29"/>
      <c r="F26" s="34"/>
      <c r="G26" s="107" t="str">
        <f t="shared" si="0"/>
        <v/>
      </c>
      <c r="H26" s="43"/>
      <c r="I26" s="121" t="s">
        <v>68</v>
      </c>
      <c r="J26" s="53"/>
      <c r="K26" s="60" t="s">
        <v>14</v>
      </c>
      <c r="L26" s="67" t="str">
        <f t="shared" si="1"/>
        <v/>
      </c>
      <c r="M26" s="67" t="str">
        <f t="shared" si="2"/>
        <v/>
      </c>
      <c r="N26" s="118" t="str">
        <f t="shared" si="3"/>
        <v/>
      </c>
      <c r="O26" s="82" t="str">
        <f t="shared" si="4"/>
        <v/>
      </c>
      <c r="P26" s="88" t="s">
        <v>6</v>
      </c>
      <c r="Q26" s="94"/>
    </row>
    <row r="27" spans="2:17" x14ac:dyDescent="0.45">
      <c r="B27" s="7">
        <v>81</v>
      </c>
      <c r="C27" s="17" t="s">
        <v>11</v>
      </c>
      <c r="D27" s="29"/>
      <c r="E27" s="29"/>
      <c r="F27" s="34"/>
      <c r="G27" s="107" t="str">
        <f t="shared" si="0"/>
        <v/>
      </c>
      <c r="H27" s="43"/>
      <c r="I27" s="121" t="s">
        <v>68</v>
      </c>
      <c r="J27" s="53"/>
      <c r="K27" s="60" t="s">
        <v>14</v>
      </c>
      <c r="L27" s="67" t="str">
        <f t="shared" si="1"/>
        <v/>
      </c>
      <c r="M27" s="67" t="str">
        <f t="shared" si="2"/>
        <v/>
      </c>
      <c r="N27" s="118" t="str">
        <f t="shared" si="3"/>
        <v/>
      </c>
      <c r="O27" s="82" t="str">
        <f t="shared" si="4"/>
        <v/>
      </c>
      <c r="P27" s="88" t="s">
        <v>6</v>
      </c>
      <c r="Q27" s="94"/>
    </row>
    <row r="28" spans="2:17" x14ac:dyDescent="0.45">
      <c r="B28" s="7">
        <v>82</v>
      </c>
      <c r="C28" s="17" t="s">
        <v>11</v>
      </c>
      <c r="D28" s="29"/>
      <c r="E28" s="29"/>
      <c r="F28" s="34"/>
      <c r="G28" s="107" t="str">
        <f t="shared" si="0"/>
        <v/>
      </c>
      <c r="H28" s="43"/>
      <c r="I28" s="121" t="s">
        <v>68</v>
      </c>
      <c r="J28" s="53"/>
      <c r="K28" s="60" t="s">
        <v>14</v>
      </c>
      <c r="L28" s="67" t="str">
        <f t="shared" si="1"/>
        <v/>
      </c>
      <c r="M28" s="67" t="str">
        <f t="shared" si="2"/>
        <v/>
      </c>
      <c r="N28" s="118" t="str">
        <f t="shared" si="3"/>
        <v/>
      </c>
      <c r="O28" s="82" t="str">
        <f t="shared" si="4"/>
        <v/>
      </c>
      <c r="P28" s="88" t="s">
        <v>6</v>
      </c>
      <c r="Q28" s="94"/>
    </row>
    <row r="29" spans="2:17" x14ac:dyDescent="0.45">
      <c r="B29" s="7">
        <v>83</v>
      </c>
      <c r="C29" s="17" t="s">
        <v>11</v>
      </c>
      <c r="D29" s="29"/>
      <c r="E29" s="29"/>
      <c r="F29" s="34"/>
      <c r="G29" s="107" t="str">
        <f t="shared" si="0"/>
        <v/>
      </c>
      <c r="H29" s="43"/>
      <c r="I29" s="121" t="s">
        <v>68</v>
      </c>
      <c r="J29" s="53"/>
      <c r="K29" s="60" t="s">
        <v>14</v>
      </c>
      <c r="L29" s="67" t="str">
        <f t="shared" si="1"/>
        <v/>
      </c>
      <c r="M29" s="67" t="str">
        <f t="shared" si="2"/>
        <v/>
      </c>
      <c r="N29" s="118" t="str">
        <f t="shared" si="3"/>
        <v/>
      </c>
      <c r="O29" s="82" t="str">
        <f t="shared" si="4"/>
        <v/>
      </c>
      <c r="P29" s="88" t="s">
        <v>6</v>
      </c>
      <c r="Q29" s="94"/>
    </row>
    <row r="30" spans="2:17" x14ac:dyDescent="0.45">
      <c r="B30" s="7">
        <v>84</v>
      </c>
      <c r="C30" s="17" t="s">
        <v>11</v>
      </c>
      <c r="D30" s="29"/>
      <c r="E30" s="29"/>
      <c r="F30" s="34"/>
      <c r="G30" s="107" t="str">
        <f t="shared" si="0"/>
        <v/>
      </c>
      <c r="H30" s="43"/>
      <c r="I30" s="121" t="s">
        <v>68</v>
      </c>
      <c r="J30" s="53"/>
      <c r="K30" s="60" t="s">
        <v>14</v>
      </c>
      <c r="L30" s="67" t="str">
        <f t="shared" si="1"/>
        <v/>
      </c>
      <c r="M30" s="67" t="str">
        <f t="shared" si="2"/>
        <v/>
      </c>
      <c r="N30" s="118" t="str">
        <f t="shared" si="3"/>
        <v/>
      </c>
      <c r="O30" s="82" t="str">
        <f t="shared" si="4"/>
        <v/>
      </c>
      <c r="P30" s="88" t="s">
        <v>6</v>
      </c>
      <c r="Q30" s="94"/>
    </row>
    <row r="31" spans="2:17" x14ac:dyDescent="0.45">
      <c r="B31" s="7">
        <v>85</v>
      </c>
      <c r="C31" s="17" t="s">
        <v>11</v>
      </c>
      <c r="D31" s="29"/>
      <c r="E31" s="29"/>
      <c r="F31" s="34"/>
      <c r="G31" s="107" t="str">
        <f t="shared" si="0"/>
        <v/>
      </c>
      <c r="H31" s="43"/>
      <c r="I31" s="121" t="s">
        <v>68</v>
      </c>
      <c r="J31" s="53"/>
      <c r="K31" s="60" t="s">
        <v>14</v>
      </c>
      <c r="L31" s="67" t="str">
        <f t="shared" si="1"/>
        <v/>
      </c>
      <c r="M31" s="67" t="str">
        <f t="shared" si="2"/>
        <v/>
      </c>
      <c r="N31" s="118" t="str">
        <f t="shared" si="3"/>
        <v/>
      </c>
      <c r="O31" s="82" t="str">
        <f t="shared" si="4"/>
        <v/>
      </c>
      <c r="P31" s="88" t="s">
        <v>6</v>
      </c>
      <c r="Q31" s="94"/>
    </row>
    <row r="32" spans="2:17" x14ac:dyDescent="0.45">
      <c r="B32" s="7">
        <v>86</v>
      </c>
      <c r="C32" s="17" t="s">
        <v>11</v>
      </c>
      <c r="D32" s="29"/>
      <c r="E32" s="29"/>
      <c r="F32" s="34"/>
      <c r="G32" s="107" t="str">
        <f t="shared" si="0"/>
        <v/>
      </c>
      <c r="H32" s="43"/>
      <c r="I32" s="121" t="s">
        <v>68</v>
      </c>
      <c r="J32" s="53"/>
      <c r="K32" s="60" t="s">
        <v>14</v>
      </c>
      <c r="L32" s="67" t="str">
        <f t="shared" si="1"/>
        <v/>
      </c>
      <c r="M32" s="67" t="str">
        <f t="shared" si="2"/>
        <v/>
      </c>
      <c r="N32" s="118" t="str">
        <f t="shared" si="3"/>
        <v/>
      </c>
      <c r="O32" s="82" t="str">
        <f t="shared" si="4"/>
        <v/>
      </c>
      <c r="P32" s="88" t="s">
        <v>6</v>
      </c>
      <c r="Q32" s="94"/>
    </row>
    <row r="33" spans="2:17" x14ac:dyDescent="0.45">
      <c r="B33" s="7">
        <v>87</v>
      </c>
      <c r="C33" s="17" t="s">
        <v>11</v>
      </c>
      <c r="D33" s="29"/>
      <c r="E33" s="29"/>
      <c r="F33" s="34"/>
      <c r="G33" s="107" t="str">
        <f t="shared" si="0"/>
        <v/>
      </c>
      <c r="H33" s="43"/>
      <c r="I33" s="121" t="s">
        <v>68</v>
      </c>
      <c r="J33" s="53"/>
      <c r="K33" s="60" t="s">
        <v>14</v>
      </c>
      <c r="L33" s="67" t="str">
        <f t="shared" si="1"/>
        <v/>
      </c>
      <c r="M33" s="67" t="str">
        <f t="shared" si="2"/>
        <v/>
      </c>
      <c r="N33" s="118" t="str">
        <f t="shared" si="3"/>
        <v/>
      </c>
      <c r="O33" s="82" t="str">
        <f t="shared" si="4"/>
        <v/>
      </c>
      <c r="P33" s="88" t="s">
        <v>6</v>
      </c>
      <c r="Q33" s="94"/>
    </row>
    <row r="34" spans="2:17" x14ac:dyDescent="0.45">
      <c r="B34" s="7">
        <v>88</v>
      </c>
      <c r="C34" s="17" t="s">
        <v>11</v>
      </c>
      <c r="D34" s="29"/>
      <c r="E34" s="29"/>
      <c r="F34" s="34"/>
      <c r="G34" s="107" t="str">
        <f t="shared" si="0"/>
        <v/>
      </c>
      <c r="H34" s="43"/>
      <c r="I34" s="121" t="s">
        <v>68</v>
      </c>
      <c r="J34" s="53"/>
      <c r="K34" s="60" t="s">
        <v>14</v>
      </c>
      <c r="L34" s="67" t="str">
        <f t="shared" si="1"/>
        <v/>
      </c>
      <c r="M34" s="67" t="str">
        <f t="shared" si="2"/>
        <v/>
      </c>
      <c r="N34" s="118" t="str">
        <f t="shared" si="3"/>
        <v/>
      </c>
      <c r="O34" s="82" t="str">
        <f t="shared" si="4"/>
        <v/>
      </c>
      <c r="P34" s="88" t="s">
        <v>6</v>
      </c>
      <c r="Q34" s="94"/>
    </row>
    <row r="35" spans="2:17" x14ac:dyDescent="0.45">
      <c r="B35" s="7">
        <v>89</v>
      </c>
      <c r="C35" s="17" t="s">
        <v>11</v>
      </c>
      <c r="D35" s="29"/>
      <c r="E35" s="29"/>
      <c r="F35" s="34"/>
      <c r="G35" s="107" t="str">
        <f t="shared" si="0"/>
        <v/>
      </c>
      <c r="H35" s="43"/>
      <c r="I35" s="121" t="s">
        <v>68</v>
      </c>
      <c r="J35" s="53"/>
      <c r="K35" s="60" t="s">
        <v>14</v>
      </c>
      <c r="L35" s="67" t="str">
        <f t="shared" si="1"/>
        <v/>
      </c>
      <c r="M35" s="67" t="str">
        <f t="shared" si="2"/>
        <v/>
      </c>
      <c r="N35" s="118" t="str">
        <f t="shared" si="3"/>
        <v/>
      </c>
      <c r="O35" s="82" t="str">
        <f t="shared" si="4"/>
        <v/>
      </c>
      <c r="P35" s="88" t="s">
        <v>6</v>
      </c>
      <c r="Q35" s="94"/>
    </row>
    <row r="36" spans="2:17" x14ac:dyDescent="0.45">
      <c r="B36" s="7">
        <v>90</v>
      </c>
      <c r="C36" s="17" t="s">
        <v>11</v>
      </c>
      <c r="D36" s="29"/>
      <c r="E36" s="29"/>
      <c r="F36" s="34"/>
      <c r="G36" s="107" t="str">
        <f t="shared" si="0"/>
        <v/>
      </c>
      <c r="H36" s="43"/>
      <c r="I36" s="121" t="s">
        <v>68</v>
      </c>
      <c r="J36" s="53"/>
      <c r="K36" s="60" t="s">
        <v>14</v>
      </c>
      <c r="L36" s="67" t="str">
        <f t="shared" si="1"/>
        <v/>
      </c>
      <c r="M36" s="67" t="str">
        <f t="shared" si="2"/>
        <v/>
      </c>
      <c r="N36" s="118" t="str">
        <f t="shared" si="3"/>
        <v/>
      </c>
      <c r="O36" s="82" t="str">
        <f t="shared" si="4"/>
        <v/>
      </c>
      <c r="P36" s="88" t="s">
        <v>6</v>
      </c>
      <c r="Q36" s="94"/>
    </row>
    <row r="37" spans="2:17" x14ac:dyDescent="0.45">
      <c r="B37" s="7">
        <v>91</v>
      </c>
      <c r="C37" s="17" t="s">
        <v>11</v>
      </c>
      <c r="D37" s="29"/>
      <c r="E37" s="29"/>
      <c r="F37" s="34"/>
      <c r="G37" s="107" t="str">
        <f t="shared" si="0"/>
        <v/>
      </c>
      <c r="H37" s="43"/>
      <c r="I37" s="121" t="s">
        <v>68</v>
      </c>
      <c r="J37" s="53"/>
      <c r="K37" s="60" t="s">
        <v>14</v>
      </c>
      <c r="L37" s="67" t="str">
        <f t="shared" si="1"/>
        <v/>
      </c>
      <c r="M37" s="67" t="str">
        <f t="shared" si="2"/>
        <v/>
      </c>
      <c r="N37" s="118" t="str">
        <f t="shared" si="3"/>
        <v/>
      </c>
      <c r="O37" s="82" t="str">
        <f t="shared" si="4"/>
        <v/>
      </c>
      <c r="P37" s="88" t="s">
        <v>6</v>
      </c>
      <c r="Q37" s="94"/>
    </row>
    <row r="38" spans="2:17" x14ac:dyDescent="0.45">
      <c r="B38" s="7">
        <v>92</v>
      </c>
      <c r="C38" s="17" t="s">
        <v>11</v>
      </c>
      <c r="D38" s="29"/>
      <c r="E38" s="29"/>
      <c r="F38" s="34"/>
      <c r="G38" s="107" t="str">
        <f t="shared" si="0"/>
        <v/>
      </c>
      <c r="H38" s="43"/>
      <c r="I38" s="121" t="s">
        <v>68</v>
      </c>
      <c r="J38" s="53"/>
      <c r="K38" s="60" t="s">
        <v>14</v>
      </c>
      <c r="L38" s="67" t="str">
        <f t="shared" si="1"/>
        <v/>
      </c>
      <c r="M38" s="67" t="str">
        <f t="shared" si="2"/>
        <v/>
      </c>
      <c r="N38" s="118" t="str">
        <f t="shared" si="3"/>
        <v/>
      </c>
      <c r="O38" s="82" t="str">
        <f t="shared" si="4"/>
        <v/>
      </c>
      <c r="P38" s="88" t="s">
        <v>6</v>
      </c>
      <c r="Q38" s="94"/>
    </row>
    <row r="39" spans="2:17" x14ac:dyDescent="0.45">
      <c r="B39" s="7">
        <v>93</v>
      </c>
      <c r="C39" s="17" t="s">
        <v>11</v>
      </c>
      <c r="D39" s="29"/>
      <c r="E39" s="29"/>
      <c r="F39" s="34"/>
      <c r="G39" s="107" t="str">
        <f t="shared" si="0"/>
        <v/>
      </c>
      <c r="H39" s="43"/>
      <c r="I39" s="121" t="s">
        <v>68</v>
      </c>
      <c r="J39" s="53"/>
      <c r="K39" s="60" t="s">
        <v>14</v>
      </c>
      <c r="L39" s="67" t="str">
        <f t="shared" si="1"/>
        <v/>
      </c>
      <c r="M39" s="67" t="str">
        <f t="shared" si="2"/>
        <v/>
      </c>
      <c r="N39" s="118" t="str">
        <f t="shared" si="3"/>
        <v/>
      </c>
      <c r="O39" s="82" t="str">
        <f t="shared" si="4"/>
        <v/>
      </c>
      <c r="P39" s="88" t="s">
        <v>6</v>
      </c>
      <c r="Q39" s="94"/>
    </row>
    <row r="40" spans="2:17" x14ac:dyDescent="0.45">
      <c r="B40" s="7">
        <v>94</v>
      </c>
      <c r="C40" s="17" t="s">
        <v>11</v>
      </c>
      <c r="D40" s="29"/>
      <c r="E40" s="29"/>
      <c r="F40" s="34"/>
      <c r="G40" s="107" t="str">
        <f t="shared" si="0"/>
        <v/>
      </c>
      <c r="H40" s="43"/>
      <c r="I40" s="121" t="s">
        <v>68</v>
      </c>
      <c r="J40" s="53"/>
      <c r="K40" s="60" t="s">
        <v>14</v>
      </c>
      <c r="L40" s="67" t="str">
        <f t="shared" si="1"/>
        <v/>
      </c>
      <c r="M40" s="67" t="str">
        <f t="shared" si="2"/>
        <v/>
      </c>
      <c r="N40" s="118" t="str">
        <f t="shared" si="3"/>
        <v/>
      </c>
      <c r="O40" s="82" t="str">
        <f t="shared" si="4"/>
        <v/>
      </c>
      <c r="P40" s="88" t="s">
        <v>6</v>
      </c>
      <c r="Q40" s="94"/>
    </row>
    <row r="41" spans="2:17" x14ac:dyDescent="0.45">
      <c r="B41" s="7">
        <v>95</v>
      </c>
      <c r="C41" s="17" t="s">
        <v>11</v>
      </c>
      <c r="D41" s="29"/>
      <c r="E41" s="29"/>
      <c r="F41" s="34"/>
      <c r="G41" s="107" t="str">
        <f t="shared" si="0"/>
        <v/>
      </c>
      <c r="H41" s="43"/>
      <c r="I41" s="121" t="s">
        <v>68</v>
      </c>
      <c r="J41" s="53"/>
      <c r="K41" s="60" t="s">
        <v>14</v>
      </c>
      <c r="L41" s="67" t="str">
        <f t="shared" si="1"/>
        <v/>
      </c>
      <c r="M41" s="67" t="str">
        <f t="shared" si="2"/>
        <v/>
      </c>
      <c r="N41" s="118" t="str">
        <f t="shared" si="3"/>
        <v/>
      </c>
      <c r="O41" s="82" t="str">
        <f t="shared" si="4"/>
        <v/>
      </c>
      <c r="P41" s="88" t="s">
        <v>6</v>
      </c>
      <c r="Q41" s="94"/>
    </row>
    <row r="42" spans="2:17" x14ac:dyDescent="0.45">
      <c r="B42" s="7">
        <v>96</v>
      </c>
      <c r="C42" s="17" t="s">
        <v>11</v>
      </c>
      <c r="D42" s="29"/>
      <c r="E42" s="29"/>
      <c r="F42" s="34"/>
      <c r="G42" s="107" t="str">
        <f t="shared" si="0"/>
        <v/>
      </c>
      <c r="H42" s="43"/>
      <c r="I42" s="121" t="s">
        <v>68</v>
      </c>
      <c r="J42" s="53"/>
      <c r="K42" s="60" t="s">
        <v>14</v>
      </c>
      <c r="L42" s="67" t="str">
        <f t="shared" si="1"/>
        <v/>
      </c>
      <c r="M42" s="67" t="str">
        <f t="shared" si="2"/>
        <v/>
      </c>
      <c r="N42" s="118" t="str">
        <f t="shared" si="3"/>
        <v/>
      </c>
      <c r="O42" s="82" t="str">
        <f t="shared" si="4"/>
        <v/>
      </c>
      <c r="P42" s="88" t="s">
        <v>6</v>
      </c>
      <c r="Q42" s="94"/>
    </row>
    <row r="43" spans="2:17" x14ac:dyDescent="0.45">
      <c r="B43" s="7">
        <v>97</v>
      </c>
      <c r="C43" s="17" t="s">
        <v>11</v>
      </c>
      <c r="D43" s="29"/>
      <c r="E43" s="29"/>
      <c r="F43" s="34"/>
      <c r="G43" s="107" t="str">
        <f t="shared" si="0"/>
        <v/>
      </c>
      <c r="H43" s="43"/>
      <c r="I43" s="121" t="s">
        <v>68</v>
      </c>
      <c r="J43" s="53"/>
      <c r="K43" s="60" t="s">
        <v>14</v>
      </c>
      <c r="L43" s="67" t="str">
        <f t="shared" si="1"/>
        <v/>
      </c>
      <c r="M43" s="67" t="str">
        <f t="shared" si="2"/>
        <v/>
      </c>
      <c r="N43" s="118" t="str">
        <f t="shared" si="3"/>
        <v/>
      </c>
      <c r="O43" s="82" t="str">
        <f t="shared" si="4"/>
        <v/>
      </c>
      <c r="P43" s="88" t="s">
        <v>6</v>
      </c>
      <c r="Q43" s="94"/>
    </row>
    <row r="44" spans="2:17" x14ac:dyDescent="0.45">
      <c r="B44" s="7">
        <v>98</v>
      </c>
      <c r="C44" s="17" t="s">
        <v>11</v>
      </c>
      <c r="D44" s="29"/>
      <c r="E44" s="29"/>
      <c r="F44" s="34"/>
      <c r="G44" s="107" t="str">
        <f t="shared" si="0"/>
        <v/>
      </c>
      <c r="H44" s="43"/>
      <c r="I44" s="121" t="s">
        <v>68</v>
      </c>
      <c r="J44" s="53"/>
      <c r="K44" s="60" t="s">
        <v>14</v>
      </c>
      <c r="L44" s="67" t="str">
        <f t="shared" si="1"/>
        <v/>
      </c>
      <c r="M44" s="67" t="str">
        <f t="shared" si="2"/>
        <v/>
      </c>
      <c r="N44" s="118" t="str">
        <f t="shared" si="3"/>
        <v/>
      </c>
      <c r="O44" s="82" t="str">
        <f t="shared" si="4"/>
        <v/>
      </c>
      <c r="P44" s="88" t="s">
        <v>6</v>
      </c>
      <c r="Q44" s="94"/>
    </row>
    <row r="45" spans="2:17" x14ac:dyDescent="0.45">
      <c r="B45" s="7">
        <v>99</v>
      </c>
      <c r="C45" s="17" t="s">
        <v>11</v>
      </c>
      <c r="D45" s="29"/>
      <c r="E45" s="29"/>
      <c r="F45" s="34"/>
      <c r="G45" s="107" t="str">
        <f t="shared" si="0"/>
        <v/>
      </c>
      <c r="H45" s="43"/>
      <c r="I45" s="121" t="s">
        <v>68</v>
      </c>
      <c r="J45" s="53"/>
      <c r="K45" s="60" t="s">
        <v>14</v>
      </c>
      <c r="L45" s="67" t="str">
        <f t="shared" si="1"/>
        <v/>
      </c>
      <c r="M45" s="67" t="str">
        <f t="shared" si="2"/>
        <v/>
      </c>
      <c r="N45" s="118" t="str">
        <f t="shared" si="3"/>
        <v/>
      </c>
      <c r="O45" s="82" t="str">
        <f t="shared" si="4"/>
        <v/>
      </c>
      <c r="P45" s="88" t="s">
        <v>6</v>
      </c>
      <c r="Q45" s="94"/>
    </row>
    <row r="46" spans="2:17" x14ac:dyDescent="0.45">
      <c r="B46" s="8">
        <v>100</v>
      </c>
      <c r="C46" s="18" t="s">
        <v>11</v>
      </c>
      <c r="D46" s="30"/>
      <c r="E46" s="30"/>
      <c r="F46" s="35"/>
      <c r="G46" s="108" t="str">
        <f t="shared" si="0"/>
        <v/>
      </c>
      <c r="H46" s="44"/>
      <c r="I46" s="122" t="s">
        <v>68</v>
      </c>
      <c r="J46" s="54"/>
      <c r="K46" s="61" t="s">
        <v>14</v>
      </c>
      <c r="L46" s="68" t="str">
        <f t="shared" si="1"/>
        <v/>
      </c>
      <c r="M46" s="68" t="str">
        <f t="shared" si="2"/>
        <v/>
      </c>
      <c r="N46" s="119" t="str">
        <f t="shared" si="3"/>
        <v/>
      </c>
      <c r="O46" s="83" t="str">
        <f t="shared" si="4"/>
        <v/>
      </c>
      <c r="P46" s="89" t="s">
        <v>6</v>
      </c>
      <c r="Q46" s="95"/>
    </row>
    <row r="47" spans="2:17" x14ac:dyDescent="0.45">
      <c r="B47" s="9"/>
      <c r="C47" s="19"/>
      <c r="D47" s="19"/>
      <c r="E47" s="19"/>
      <c r="F47" s="19"/>
      <c r="G47" s="19"/>
      <c r="H47" s="19"/>
      <c r="I47" s="19"/>
      <c r="J47" s="55"/>
      <c r="K47" s="113" t="s">
        <v>75</v>
      </c>
      <c r="L47" s="19"/>
      <c r="M47" s="69"/>
      <c r="N47" s="69"/>
      <c r="O47" s="84">
        <f>SUM(O7:O46)</f>
        <v>0</v>
      </c>
      <c r="P47" s="90" t="s">
        <v>6</v>
      </c>
      <c r="Q47" s="96"/>
    </row>
  </sheetData>
  <sheetProtection password="CC71" sheet="1" objects="1" scenarios="1"/>
  <mergeCells count="8">
    <mergeCell ref="G6:I6"/>
    <mergeCell ref="J6:K6"/>
    <mergeCell ref="L3:Q3"/>
    <mergeCell ref="C5:F5"/>
    <mergeCell ref="G5:I5"/>
    <mergeCell ref="J5:K5"/>
    <mergeCell ref="L5:M5"/>
    <mergeCell ref="O5:P5"/>
  </mergeCells>
  <phoneticPr fontId="1" type="Hiragana"/>
  <conditionalFormatting sqref="J7:J46">
    <cfRule type="cellIs" dxfId="1" priority="1" operator="between">
      <formula>1</formula>
      <formula>1599</formula>
    </cfRule>
  </conditionalFormatting>
  <pageMargins left="0.7" right="0.50314960629921257" top="0.47244094488188976" bottom="0.27559055118110232" header="0.15748031496062992" footer="0.3"/>
  <pageSetup paperSize="9" scale="94" orientation="portrait" r:id="rId1"/>
  <headerFooter>
    <oddHeader>&amp;L&amp;"ＭＳ 明朝,regular"&amp;12（様式第１号の２）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7"/>
  <sheetViews>
    <sheetView showGridLines="0" workbookViewId="0">
      <selection activeCell="O17" sqref="O17"/>
    </sheetView>
  </sheetViews>
  <sheetFormatPr defaultRowHeight="18" x14ac:dyDescent="0.45"/>
  <cols>
    <col min="1" max="1" width="1.69921875" customWidth="1"/>
    <col min="2" max="2" width="4.19921875" style="1" bestFit="1" customWidth="1"/>
    <col min="3" max="3" width="5.59765625" style="1" customWidth="1"/>
    <col min="4" max="4" width="5" style="1" customWidth="1"/>
    <col min="5" max="5" width="3.8984375" style="1" customWidth="1"/>
    <col min="6" max="6" width="6.09765625" style="1" customWidth="1"/>
    <col min="7" max="7" width="5.09765625" style="1" bestFit="1" customWidth="1"/>
    <col min="8" max="8" width="8" style="1" customWidth="1"/>
    <col min="9" max="9" width="3.3984375" style="1" bestFit="1" customWidth="1"/>
    <col min="10" max="10" width="9.5" style="1" customWidth="1"/>
    <col min="11" max="11" width="3.3984375" style="1" customWidth="1"/>
    <col min="12" max="13" width="4.3984375" style="1" customWidth="1"/>
    <col min="14" max="14" width="5.19921875" style="1" hidden="1" customWidth="1"/>
    <col min="15" max="15" width="9.69921875" style="1" customWidth="1"/>
    <col min="16" max="16" width="3.3984375" style="1" bestFit="1" customWidth="1"/>
    <col min="17" max="17" width="6.8984375" style="1" bestFit="1" customWidth="1"/>
  </cols>
  <sheetData>
    <row r="1" spans="2:17" x14ac:dyDescent="0.45">
      <c r="B1" s="101" t="s">
        <v>64</v>
      </c>
      <c r="C1" s="103"/>
      <c r="D1" s="103"/>
      <c r="E1" s="103"/>
      <c r="F1" s="103"/>
      <c r="G1" s="103"/>
      <c r="H1" s="103"/>
      <c r="I1" s="103"/>
      <c r="J1" s="111"/>
      <c r="K1" s="21"/>
      <c r="L1" s="114" t="str">
        <f>IF(O47=0,"",参照!P6)</f>
        <v/>
      </c>
      <c r="M1" s="101" t="s">
        <v>76</v>
      </c>
      <c r="N1" s="112"/>
      <c r="O1" s="112"/>
      <c r="P1" s="21"/>
      <c r="Q1" s="103"/>
    </row>
    <row r="2" spans="2:17" ht="3.75" customHeight="1" x14ac:dyDescent="0.45">
      <c r="B2" s="10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x14ac:dyDescent="0.45">
      <c r="B3" s="102"/>
      <c r="C3" s="104"/>
      <c r="D3" s="105"/>
      <c r="E3" s="105"/>
      <c r="F3" s="105"/>
      <c r="G3" s="105"/>
      <c r="H3" s="105"/>
      <c r="I3" s="105"/>
      <c r="J3" s="112"/>
      <c r="K3" s="57" t="s">
        <v>62</v>
      </c>
      <c r="L3" s="162" t="str">
        <f>IF(O47=0,"",'様式１-１'!L10)</f>
        <v/>
      </c>
      <c r="M3" s="162"/>
      <c r="N3" s="162"/>
      <c r="O3" s="162"/>
      <c r="P3" s="162"/>
      <c r="Q3" s="162"/>
    </row>
    <row r="4" spans="2:17" ht="3.75" customHeight="1" x14ac:dyDescent="0.45"/>
    <row r="5" spans="2:17" ht="17.25" customHeight="1" x14ac:dyDescent="0.45">
      <c r="B5" s="3" t="s">
        <v>0</v>
      </c>
      <c r="C5" s="155" t="s">
        <v>4</v>
      </c>
      <c r="D5" s="156"/>
      <c r="E5" s="156"/>
      <c r="F5" s="157"/>
      <c r="G5" s="155" t="s">
        <v>69</v>
      </c>
      <c r="H5" s="156"/>
      <c r="I5" s="157"/>
      <c r="J5" s="155" t="s">
        <v>73</v>
      </c>
      <c r="K5" s="157"/>
      <c r="L5" s="155" t="s">
        <v>7</v>
      </c>
      <c r="M5" s="156"/>
      <c r="N5" s="25" t="s">
        <v>51</v>
      </c>
      <c r="O5" s="155" t="s">
        <v>16</v>
      </c>
      <c r="P5" s="157"/>
      <c r="Q5" s="3" t="s">
        <v>18</v>
      </c>
    </row>
    <row r="6" spans="2:17" ht="17.25" customHeight="1" x14ac:dyDescent="0.45">
      <c r="B6" s="4"/>
      <c r="C6" s="14"/>
      <c r="D6" s="26"/>
      <c r="E6" s="26"/>
      <c r="F6" s="31"/>
      <c r="G6" s="158" t="s">
        <v>13</v>
      </c>
      <c r="H6" s="159"/>
      <c r="I6" s="160"/>
      <c r="J6" s="148" t="s">
        <v>72</v>
      </c>
      <c r="K6" s="150"/>
      <c r="L6" s="115" t="s">
        <v>86</v>
      </c>
      <c r="M6" s="116" t="s">
        <v>42</v>
      </c>
      <c r="N6" s="26"/>
      <c r="O6" s="78"/>
      <c r="P6" s="86"/>
      <c r="Q6" s="4" t="s">
        <v>15</v>
      </c>
    </row>
    <row r="7" spans="2:17" x14ac:dyDescent="0.45">
      <c r="B7" s="6">
        <v>101</v>
      </c>
      <c r="C7" s="16" t="s">
        <v>11</v>
      </c>
      <c r="D7" s="28"/>
      <c r="E7" s="28"/>
      <c r="F7" s="33"/>
      <c r="G7" s="106" t="str">
        <f t="shared" ref="G7:G46" si="0">IF(H7="","",VLOOKUP(H7,種類,2,TRUE))</f>
        <v/>
      </c>
      <c r="H7" s="109"/>
      <c r="I7" s="120" t="s">
        <v>68</v>
      </c>
      <c r="J7" s="52"/>
      <c r="K7" s="59" t="s">
        <v>14</v>
      </c>
      <c r="L7" s="66" t="str">
        <f t="shared" ref="L7:L46" si="1">IF(H7="","",VLOOKUP(H7,種類,3,TRUE))</f>
        <v/>
      </c>
      <c r="M7" s="66" t="str">
        <f t="shared" ref="M7:M46" si="2">IF(J7="","",VLOOKUP(J7,距離,2,TRUE))</f>
        <v/>
      </c>
      <c r="N7" s="117" t="str">
        <f t="shared" ref="N7:N46" si="3">IF(OR(L7="",M7=""),"",L7&amp;"_"&amp;M7)</f>
        <v/>
      </c>
      <c r="O7" s="80" t="str">
        <f t="shared" ref="O7:O46" si="4">IF(N7="","",VLOOKUP(N7,テーブル,2,FALSE))</f>
        <v/>
      </c>
      <c r="P7" s="87" t="s">
        <v>6</v>
      </c>
      <c r="Q7" s="93"/>
    </row>
    <row r="8" spans="2:17" x14ac:dyDescent="0.45">
      <c r="B8" s="7">
        <v>102</v>
      </c>
      <c r="C8" s="17" t="s">
        <v>11</v>
      </c>
      <c r="D8" s="29"/>
      <c r="E8" s="29"/>
      <c r="F8" s="34"/>
      <c r="G8" s="107" t="str">
        <f t="shared" si="0"/>
        <v/>
      </c>
      <c r="H8" s="43"/>
      <c r="I8" s="121" t="s">
        <v>68</v>
      </c>
      <c r="J8" s="53"/>
      <c r="K8" s="60" t="s">
        <v>14</v>
      </c>
      <c r="L8" s="67" t="str">
        <f t="shared" si="1"/>
        <v/>
      </c>
      <c r="M8" s="67" t="str">
        <f t="shared" si="2"/>
        <v/>
      </c>
      <c r="N8" s="118" t="str">
        <f t="shared" si="3"/>
        <v/>
      </c>
      <c r="O8" s="81" t="str">
        <f t="shared" si="4"/>
        <v/>
      </c>
      <c r="P8" s="88" t="s">
        <v>6</v>
      </c>
      <c r="Q8" s="94"/>
    </row>
    <row r="9" spans="2:17" x14ac:dyDescent="0.45">
      <c r="B9" s="7">
        <v>103</v>
      </c>
      <c r="C9" s="17" t="s">
        <v>11</v>
      </c>
      <c r="D9" s="29"/>
      <c r="E9" s="29"/>
      <c r="F9" s="34"/>
      <c r="G9" s="107" t="str">
        <f t="shared" si="0"/>
        <v/>
      </c>
      <c r="H9" s="43"/>
      <c r="I9" s="121" t="s">
        <v>68</v>
      </c>
      <c r="J9" s="53"/>
      <c r="K9" s="60" t="s">
        <v>14</v>
      </c>
      <c r="L9" s="67" t="str">
        <f t="shared" si="1"/>
        <v/>
      </c>
      <c r="M9" s="67" t="str">
        <f t="shared" si="2"/>
        <v/>
      </c>
      <c r="N9" s="118" t="str">
        <f t="shared" si="3"/>
        <v/>
      </c>
      <c r="O9" s="82" t="str">
        <f t="shared" si="4"/>
        <v/>
      </c>
      <c r="P9" s="88" t="s">
        <v>6</v>
      </c>
      <c r="Q9" s="94"/>
    </row>
    <row r="10" spans="2:17" x14ac:dyDescent="0.45">
      <c r="B10" s="7">
        <v>104</v>
      </c>
      <c r="C10" s="17" t="s">
        <v>11</v>
      </c>
      <c r="D10" s="29"/>
      <c r="E10" s="29"/>
      <c r="F10" s="34"/>
      <c r="G10" s="107" t="str">
        <f t="shared" si="0"/>
        <v/>
      </c>
      <c r="H10" s="43"/>
      <c r="I10" s="121" t="s">
        <v>68</v>
      </c>
      <c r="J10" s="53"/>
      <c r="K10" s="60" t="s">
        <v>14</v>
      </c>
      <c r="L10" s="67" t="str">
        <f t="shared" si="1"/>
        <v/>
      </c>
      <c r="M10" s="67" t="str">
        <f t="shared" si="2"/>
        <v/>
      </c>
      <c r="N10" s="118" t="str">
        <f t="shared" si="3"/>
        <v/>
      </c>
      <c r="O10" s="82" t="str">
        <f t="shared" si="4"/>
        <v/>
      </c>
      <c r="P10" s="88" t="s">
        <v>6</v>
      </c>
      <c r="Q10" s="94"/>
    </row>
    <row r="11" spans="2:17" x14ac:dyDescent="0.45">
      <c r="B11" s="7">
        <v>105</v>
      </c>
      <c r="C11" s="17" t="s">
        <v>11</v>
      </c>
      <c r="D11" s="29"/>
      <c r="E11" s="29"/>
      <c r="F11" s="34"/>
      <c r="G11" s="107" t="str">
        <f t="shared" si="0"/>
        <v/>
      </c>
      <c r="H11" s="43"/>
      <c r="I11" s="121" t="s">
        <v>68</v>
      </c>
      <c r="J11" s="53"/>
      <c r="K11" s="60" t="s">
        <v>14</v>
      </c>
      <c r="L11" s="67" t="str">
        <f t="shared" si="1"/>
        <v/>
      </c>
      <c r="M11" s="67" t="str">
        <f t="shared" si="2"/>
        <v/>
      </c>
      <c r="N11" s="118" t="str">
        <f t="shared" si="3"/>
        <v/>
      </c>
      <c r="O11" s="82" t="str">
        <f t="shared" si="4"/>
        <v/>
      </c>
      <c r="P11" s="88" t="s">
        <v>6</v>
      </c>
      <c r="Q11" s="94"/>
    </row>
    <row r="12" spans="2:17" x14ac:dyDescent="0.45">
      <c r="B12" s="7">
        <v>106</v>
      </c>
      <c r="C12" s="17" t="s">
        <v>11</v>
      </c>
      <c r="D12" s="29"/>
      <c r="E12" s="29"/>
      <c r="F12" s="34"/>
      <c r="G12" s="107" t="str">
        <f t="shared" si="0"/>
        <v/>
      </c>
      <c r="H12" s="43"/>
      <c r="I12" s="121" t="s">
        <v>68</v>
      </c>
      <c r="J12" s="53"/>
      <c r="K12" s="60" t="s">
        <v>14</v>
      </c>
      <c r="L12" s="67" t="str">
        <f t="shared" si="1"/>
        <v/>
      </c>
      <c r="M12" s="67" t="str">
        <f t="shared" si="2"/>
        <v/>
      </c>
      <c r="N12" s="118" t="str">
        <f t="shared" si="3"/>
        <v/>
      </c>
      <c r="O12" s="82" t="str">
        <f t="shared" si="4"/>
        <v/>
      </c>
      <c r="P12" s="88" t="s">
        <v>6</v>
      </c>
      <c r="Q12" s="94"/>
    </row>
    <row r="13" spans="2:17" x14ac:dyDescent="0.45">
      <c r="B13" s="7">
        <v>107</v>
      </c>
      <c r="C13" s="17" t="s">
        <v>11</v>
      </c>
      <c r="D13" s="29"/>
      <c r="E13" s="29"/>
      <c r="F13" s="34"/>
      <c r="G13" s="107" t="str">
        <f t="shared" si="0"/>
        <v/>
      </c>
      <c r="H13" s="43"/>
      <c r="I13" s="121" t="s">
        <v>68</v>
      </c>
      <c r="J13" s="53"/>
      <c r="K13" s="60" t="s">
        <v>14</v>
      </c>
      <c r="L13" s="67" t="str">
        <f t="shared" si="1"/>
        <v/>
      </c>
      <c r="M13" s="67" t="str">
        <f t="shared" si="2"/>
        <v/>
      </c>
      <c r="N13" s="118" t="str">
        <f t="shared" si="3"/>
        <v/>
      </c>
      <c r="O13" s="82" t="str">
        <f t="shared" si="4"/>
        <v/>
      </c>
      <c r="P13" s="88" t="s">
        <v>6</v>
      </c>
      <c r="Q13" s="94"/>
    </row>
    <row r="14" spans="2:17" x14ac:dyDescent="0.45">
      <c r="B14" s="7">
        <v>108</v>
      </c>
      <c r="C14" s="17" t="s">
        <v>11</v>
      </c>
      <c r="D14" s="29"/>
      <c r="E14" s="29"/>
      <c r="F14" s="34"/>
      <c r="G14" s="107" t="str">
        <f t="shared" si="0"/>
        <v/>
      </c>
      <c r="H14" s="43"/>
      <c r="I14" s="121" t="s">
        <v>68</v>
      </c>
      <c r="J14" s="53"/>
      <c r="K14" s="60" t="s">
        <v>14</v>
      </c>
      <c r="L14" s="67" t="str">
        <f t="shared" si="1"/>
        <v/>
      </c>
      <c r="M14" s="67" t="str">
        <f t="shared" si="2"/>
        <v/>
      </c>
      <c r="N14" s="118" t="str">
        <f t="shared" si="3"/>
        <v/>
      </c>
      <c r="O14" s="82" t="str">
        <f t="shared" si="4"/>
        <v/>
      </c>
      <c r="P14" s="88" t="s">
        <v>6</v>
      </c>
      <c r="Q14" s="94"/>
    </row>
    <row r="15" spans="2:17" x14ac:dyDescent="0.45">
      <c r="B15" s="7">
        <v>109</v>
      </c>
      <c r="C15" s="17" t="s">
        <v>11</v>
      </c>
      <c r="D15" s="29"/>
      <c r="E15" s="29"/>
      <c r="F15" s="34"/>
      <c r="G15" s="107" t="str">
        <f t="shared" si="0"/>
        <v/>
      </c>
      <c r="H15" s="43"/>
      <c r="I15" s="121" t="s">
        <v>68</v>
      </c>
      <c r="J15" s="53"/>
      <c r="K15" s="60" t="s">
        <v>14</v>
      </c>
      <c r="L15" s="67" t="str">
        <f t="shared" si="1"/>
        <v/>
      </c>
      <c r="M15" s="67" t="str">
        <f t="shared" si="2"/>
        <v/>
      </c>
      <c r="N15" s="118" t="str">
        <f t="shared" si="3"/>
        <v/>
      </c>
      <c r="O15" s="82" t="str">
        <f t="shared" si="4"/>
        <v/>
      </c>
      <c r="P15" s="88" t="s">
        <v>6</v>
      </c>
      <c r="Q15" s="94"/>
    </row>
    <row r="16" spans="2:17" x14ac:dyDescent="0.45">
      <c r="B16" s="7">
        <v>110</v>
      </c>
      <c r="C16" s="17" t="s">
        <v>11</v>
      </c>
      <c r="D16" s="29"/>
      <c r="E16" s="29"/>
      <c r="F16" s="34"/>
      <c r="G16" s="107" t="str">
        <f t="shared" si="0"/>
        <v/>
      </c>
      <c r="H16" s="43"/>
      <c r="I16" s="121" t="s">
        <v>68</v>
      </c>
      <c r="J16" s="53"/>
      <c r="K16" s="60" t="s">
        <v>14</v>
      </c>
      <c r="L16" s="67" t="str">
        <f t="shared" si="1"/>
        <v/>
      </c>
      <c r="M16" s="67" t="str">
        <f t="shared" si="2"/>
        <v/>
      </c>
      <c r="N16" s="118" t="str">
        <f t="shared" si="3"/>
        <v/>
      </c>
      <c r="O16" s="82" t="str">
        <f t="shared" si="4"/>
        <v/>
      </c>
      <c r="P16" s="88" t="s">
        <v>6</v>
      </c>
      <c r="Q16" s="94"/>
    </row>
    <row r="17" spans="2:17" x14ac:dyDescent="0.45">
      <c r="B17" s="7">
        <v>111</v>
      </c>
      <c r="C17" s="17" t="s">
        <v>11</v>
      </c>
      <c r="D17" s="29"/>
      <c r="E17" s="29"/>
      <c r="F17" s="34"/>
      <c r="G17" s="107" t="str">
        <f t="shared" si="0"/>
        <v/>
      </c>
      <c r="H17" s="43"/>
      <c r="I17" s="121" t="s">
        <v>68</v>
      </c>
      <c r="J17" s="53"/>
      <c r="K17" s="60" t="s">
        <v>14</v>
      </c>
      <c r="L17" s="67" t="str">
        <f t="shared" si="1"/>
        <v/>
      </c>
      <c r="M17" s="67" t="str">
        <f t="shared" si="2"/>
        <v/>
      </c>
      <c r="N17" s="118" t="str">
        <f t="shared" si="3"/>
        <v/>
      </c>
      <c r="O17" s="82" t="str">
        <f t="shared" si="4"/>
        <v/>
      </c>
      <c r="P17" s="88" t="s">
        <v>6</v>
      </c>
      <c r="Q17" s="94"/>
    </row>
    <row r="18" spans="2:17" x14ac:dyDescent="0.45">
      <c r="B18" s="7">
        <v>112</v>
      </c>
      <c r="C18" s="17" t="s">
        <v>11</v>
      </c>
      <c r="D18" s="29"/>
      <c r="E18" s="29"/>
      <c r="F18" s="34"/>
      <c r="G18" s="107" t="str">
        <f t="shared" si="0"/>
        <v/>
      </c>
      <c r="H18" s="43"/>
      <c r="I18" s="121" t="s">
        <v>68</v>
      </c>
      <c r="J18" s="53"/>
      <c r="K18" s="60" t="s">
        <v>14</v>
      </c>
      <c r="L18" s="67" t="str">
        <f t="shared" si="1"/>
        <v/>
      </c>
      <c r="M18" s="67" t="str">
        <f t="shared" si="2"/>
        <v/>
      </c>
      <c r="N18" s="118" t="str">
        <f t="shared" si="3"/>
        <v/>
      </c>
      <c r="O18" s="82" t="str">
        <f t="shared" si="4"/>
        <v/>
      </c>
      <c r="P18" s="88" t="s">
        <v>6</v>
      </c>
      <c r="Q18" s="94"/>
    </row>
    <row r="19" spans="2:17" x14ac:dyDescent="0.45">
      <c r="B19" s="7">
        <v>113</v>
      </c>
      <c r="C19" s="17" t="s">
        <v>11</v>
      </c>
      <c r="D19" s="29"/>
      <c r="E19" s="29"/>
      <c r="F19" s="34"/>
      <c r="G19" s="107" t="str">
        <f t="shared" si="0"/>
        <v/>
      </c>
      <c r="H19" s="43"/>
      <c r="I19" s="121" t="s">
        <v>68</v>
      </c>
      <c r="J19" s="53"/>
      <c r="K19" s="60" t="s">
        <v>14</v>
      </c>
      <c r="L19" s="67" t="str">
        <f t="shared" si="1"/>
        <v/>
      </c>
      <c r="M19" s="67" t="str">
        <f t="shared" si="2"/>
        <v/>
      </c>
      <c r="N19" s="118" t="str">
        <f t="shared" si="3"/>
        <v/>
      </c>
      <c r="O19" s="82" t="str">
        <f t="shared" si="4"/>
        <v/>
      </c>
      <c r="P19" s="88" t="s">
        <v>6</v>
      </c>
      <c r="Q19" s="94"/>
    </row>
    <row r="20" spans="2:17" x14ac:dyDescent="0.45">
      <c r="B20" s="7">
        <v>114</v>
      </c>
      <c r="C20" s="17" t="s">
        <v>11</v>
      </c>
      <c r="D20" s="29"/>
      <c r="E20" s="29"/>
      <c r="F20" s="34"/>
      <c r="G20" s="107" t="str">
        <f t="shared" si="0"/>
        <v/>
      </c>
      <c r="H20" s="43"/>
      <c r="I20" s="121" t="s">
        <v>68</v>
      </c>
      <c r="J20" s="53"/>
      <c r="K20" s="60" t="s">
        <v>14</v>
      </c>
      <c r="L20" s="67" t="str">
        <f t="shared" si="1"/>
        <v/>
      </c>
      <c r="M20" s="67" t="str">
        <f t="shared" si="2"/>
        <v/>
      </c>
      <c r="N20" s="118" t="str">
        <f t="shared" si="3"/>
        <v/>
      </c>
      <c r="O20" s="82" t="str">
        <f t="shared" si="4"/>
        <v/>
      </c>
      <c r="P20" s="88" t="s">
        <v>6</v>
      </c>
      <c r="Q20" s="94"/>
    </row>
    <row r="21" spans="2:17" x14ac:dyDescent="0.45">
      <c r="B21" s="7">
        <v>115</v>
      </c>
      <c r="C21" s="17" t="s">
        <v>11</v>
      </c>
      <c r="D21" s="29"/>
      <c r="E21" s="29"/>
      <c r="F21" s="34"/>
      <c r="G21" s="107" t="str">
        <f t="shared" si="0"/>
        <v/>
      </c>
      <c r="H21" s="43"/>
      <c r="I21" s="121" t="s">
        <v>68</v>
      </c>
      <c r="J21" s="53"/>
      <c r="K21" s="60" t="s">
        <v>14</v>
      </c>
      <c r="L21" s="67" t="str">
        <f t="shared" si="1"/>
        <v/>
      </c>
      <c r="M21" s="67" t="str">
        <f t="shared" si="2"/>
        <v/>
      </c>
      <c r="N21" s="118" t="str">
        <f t="shared" si="3"/>
        <v/>
      </c>
      <c r="O21" s="82" t="str">
        <f t="shared" si="4"/>
        <v/>
      </c>
      <c r="P21" s="88" t="s">
        <v>6</v>
      </c>
      <c r="Q21" s="94"/>
    </row>
    <row r="22" spans="2:17" x14ac:dyDescent="0.45">
      <c r="B22" s="7">
        <v>116</v>
      </c>
      <c r="C22" s="17" t="s">
        <v>11</v>
      </c>
      <c r="D22" s="29"/>
      <c r="E22" s="29"/>
      <c r="F22" s="34"/>
      <c r="G22" s="107" t="str">
        <f t="shared" si="0"/>
        <v/>
      </c>
      <c r="H22" s="43"/>
      <c r="I22" s="121" t="s">
        <v>68</v>
      </c>
      <c r="J22" s="53"/>
      <c r="K22" s="60" t="s">
        <v>14</v>
      </c>
      <c r="L22" s="67" t="str">
        <f t="shared" si="1"/>
        <v/>
      </c>
      <c r="M22" s="67" t="str">
        <f t="shared" si="2"/>
        <v/>
      </c>
      <c r="N22" s="118" t="str">
        <f t="shared" si="3"/>
        <v/>
      </c>
      <c r="O22" s="82" t="str">
        <f t="shared" si="4"/>
        <v/>
      </c>
      <c r="P22" s="88" t="s">
        <v>6</v>
      </c>
      <c r="Q22" s="94"/>
    </row>
    <row r="23" spans="2:17" x14ac:dyDescent="0.45">
      <c r="B23" s="7">
        <v>117</v>
      </c>
      <c r="C23" s="17" t="s">
        <v>11</v>
      </c>
      <c r="D23" s="29"/>
      <c r="E23" s="29"/>
      <c r="F23" s="34"/>
      <c r="G23" s="107" t="str">
        <f t="shared" si="0"/>
        <v/>
      </c>
      <c r="H23" s="43"/>
      <c r="I23" s="121" t="s">
        <v>68</v>
      </c>
      <c r="J23" s="53"/>
      <c r="K23" s="60" t="s">
        <v>14</v>
      </c>
      <c r="L23" s="67" t="str">
        <f t="shared" si="1"/>
        <v/>
      </c>
      <c r="M23" s="67" t="str">
        <f t="shared" si="2"/>
        <v/>
      </c>
      <c r="N23" s="118" t="str">
        <f t="shared" si="3"/>
        <v/>
      </c>
      <c r="O23" s="82" t="str">
        <f t="shared" si="4"/>
        <v/>
      </c>
      <c r="P23" s="88" t="s">
        <v>6</v>
      </c>
      <c r="Q23" s="94"/>
    </row>
    <row r="24" spans="2:17" x14ac:dyDescent="0.45">
      <c r="B24" s="7">
        <v>118</v>
      </c>
      <c r="C24" s="17" t="s">
        <v>11</v>
      </c>
      <c r="D24" s="29"/>
      <c r="E24" s="29"/>
      <c r="F24" s="34"/>
      <c r="G24" s="107" t="str">
        <f t="shared" si="0"/>
        <v/>
      </c>
      <c r="H24" s="43"/>
      <c r="I24" s="121" t="s">
        <v>68</v>
      </c>
      <c r="J24" s="53"/>
      <c r="K24" s="60" t="s">
        <v>14</v>
      </c>
      <c r="L24" s="67" t="str">
        <f t="shared" si="1"/>
        <v/>
      </c>
      <c r="M24" s="67" t="str">
        <f t="shared" si="2"/>
        <v/>
      </c>
      <c r="N24" s="118" t="str">
        <f t="shared" si="3"/>
        <v/>
      </c>
      <c r="O24" s="82" t="str">
        <f t="shared" si="4"/>
        <v/>
      </c>
      <c r="P24" s="88" t="s">
        <v>6</v>
      </c>
      <c r="Q24" s="94"/>
    </row>
    <row r="25" spans="2:17" x14ac:dyDescent="0.45">
      <c r="B25" s="7">
        <v>119</v>
      </c>
      <c r="C25" s="17" t="s">
        <v>11</v>
      </c>
      <c r="D25" s="29"/>
      <c r="E25" s="29"/>
      <c r="F25" s="34"/>
      <c r="G25" s="107" t="str">
        <f t="shared" si="0"/>
        <v/>
      </c>
      <c r="H25" s="43"/>
      <c r="I25" s="121" t="s">
        <v>68</v>
      </c>
      <c r="J25" s="53"/>
      <c r="K25" s="60" t="s">
        <v>14</v>
      </c>
      <c r="L25" s="67" t="str">
        <f t="shared" si="1"/>
        <v/>
      </c>
      <c r="M25" s="67" t="str">
        <f t="shared" si="2"/>
        <v/>
      </c>
      <c r="N25" s="118" t="str">
        <f t="shared" si="3"/>
        <v/>
      </c>
      <c r="O25" s="82" t="str">
        <f t="shared" si="4"/>
        <v/>
      </c>
      <c r="P25" s="88" t="s">
        <v>6</v>
      </c>
      <c r="Q25" s="94"/>
    </row>
    <row r="26" spans="2:17" x14ac:dyDescent="0.45">
      <c r="B26" s="7">
        <v>120</v>
      </c>
      <c r="C26" s="17" t="s">
        <v>11</v>
      </c>
      <c r="D26" s="29"/>
      <c r="E26" s="29"/>
      <c r="F26" s="34"/>
      <c r="G26" s="107" t="str">
        <f t="shared" si="0"/>
        <v/>
      </c>
      <c r="H26" s="43"/>
      <c r="I26" s="121" t="s">
        <v>68</v>
      </c>
      <c r="J26" s="53"/>
      <c r="K26" s="60" t="s">
        <v>14</v>
      </c>
      <c r="L26" s="67" t="str">
        <f t="shared" si="1"/>
        <v/>
      </c>
      <c r="M26" s="67" t="str">
        <f t="shared" si="2"/>
        <v/>
      </c>
      <c r="N26" s="118" t="str">
        <f t="shared" si="3"/>
        <v/>
      </c>
      <c r="O26" s="82" t="str">
        <f t="shared" si="4"/>
        <v/>
      </c>
      <c r="P26" s="88" t="s">
        <v>6</v>
      </c>
      <c r="Q26" s="94"/>
    </row>
    <row r="27" spans="2:17" x14ac:dyDescent="0.45">
      <c r="B27" s="7">
        <v>121</v>
      </c>
      <c r="C27" s="17" t="s">
        <v>11</v>
      </c>
      <c r="D27" s="29"/>
      <c r="E27" s="29"/>
      <c r="F27" s="34"/>
      <c r="G27" s="107" t="str">
        <f t="shared" si="0"/>
        <v/>
      </c>
      <c r="H27" s="43"/>
      <c r="I27" s="121" t="s">
        <v>68</v>
      </c>
      <c r="J27" s="53"/>
      <c r="K27" s="60" t="s">
        <v>14</v>
      </c>
      <c r="L27" s="67" t="str">
        <f t="shared" si="1"/>
        <v/>
      </c>
      <c r="M27" s="67" t="str">
        <f t="shared" si="2"/>
        <v/>
      </c>
      <c r="N27" s="118" t="str">
        <f t="shared" si="3"/>
        <v/>
      </c>
      <c r="O27" s="82" t="str">
        <f t="shared" si="4"/>
        <v/>
      </c>
      <c r="P27" s="88" t="s">
        <v>6</v>
      </c>
      <c r="Q27" s="94"/>
    </row>
    <row r="28" spans="2:17" x14ac:dyDescent="0.45">
      <c r="B28" s="7">
        <v>122</v>
      </c>
      <c r="C28" s="17" t="s">
        <v>11</v>
      </c>
      <c r="D28" s="29"/>
      <c r="E28" s="29"/>
      <c r="F28" s="34"/>
      <c r="G28" s="107" t="str">
        <f t="shared" si="0"/>
        <v/>
      </c>
      <c r="H28" s="43"/>
      <c r="I28" s="121" t="s">
        <v>68</v>
      </c>
      <c r="J28" s="53"/>
      <c r="K28" s="60" t="s">
        <v>14</v>
      </c>
      <c r="L28" s="67" t="str">
        <f t="shared" si="1"/>
        <v/>
      </c>
      <c r="M28" s="67" t="str">
        <f t="shared" si="2"/>
        <v/>
      </c>
      <c r="N28" s="118" t="str">
        <f t="shared" si="3"/>
        <v/>
      </c>
      <c r="O28" s="82" t="str">
        <f t="shared" si="4"/>
        <v/>
      </c>
      <c r="P28" s="88" t="s">
        <v>6</v>
      </c>
      <c r="Q28" s="94"/>
    </row>
    <row r="29" spans="2:17" x14ac:dyDescent="0.45">
      <c r="B29" s="7">
        <v>123</v>
      </c>
      <c r="C29" s="17" t="s">
        <v>11</v>
      </c>
      <c r="D29" s="29"/>
      <c r="E29" s="29"/>
      <c r="F29" s="34"/>
      <c r="G29" s="107" t="str">
        <f t="shared" si="0"/>
        <v/>
      </c>
      <c r="H29" s="43"/>
      <c r="I29" s="121" t="s">
        <v>68</v>
      </c>
      <c r="J29" s="53"/>
      <c r="K29" s="60" t="s">
        <v>14</v>
      </c>
      <c r="L29" s="67" t="str">
        <f t="shared" si="1"/>
        <v/>
      </c>
      <c r="M29" s="67" t="str">
        <f t="shared" si="2"/>
        <v/>
      </c>
      <c r="N29" s="118" t="str">
        <f t="shared" si="3"/>
        <v/>
      </c>
      <c r="O29" s="82" t="str">
        <f t="shared" si="4"/>
        <v/>
      </c>
      <c r="P29" s="88" t="s">
        <v>6</v>
      </c>
      <c r="Q29" s="94"/>
    </row>
    <row r="30" spans="2:17" x14ac:dyDescent="0.45">
      <c r="B30" s="7">
        <v>124</v>
      </c>
      <c r="C30" s="17" t="s">
        <v>11</v>
      </c>
      <c r="D30" s="29"/>
      <c r="E30" s="29"/>
      <c r="F30" s="34"/>
      <c r="G30" s="107" t="str">
        <f t="shared" si="0"/>
        <v/>
      </c>
      <c r="H30" s="43"/>
      <c r="I30" s="121" t="s">
        <v>68</v>
      </c>
      <c r="J30" s="53"/>
      <c r="K30" s="60" t="s">
        <v>14</v>
      </c>
      <c r="L30" s="67" t="str">
        <f t="shared" si="1"/>
        <v/>
      </c>
      <c r="M30" s="67" t="str">
        <f t="shared" si="2"/>
        <v/>
      </c>
      <c r="N30" s="118" t="str">
        <f t="shared" si="3"/>
        <v/>
      </c>
      <c r="O30" s="82" t="str">
        <f t="shared" si="4"/>
        <v/>
      </c>
      <c r="P30" s="88" t="s">
        <v>6</v>
      </c>
      <c r="Q30" s="94"/>
    </row>
    <row r="31" spans="2:17" x14ac:dyDescent="0.45">
      <c r="B31" s="7">
        <v>125</v>
      </c>
      <c r="C31" s="17" t="s">
        <v>11</v>
      </c>
      <c r="D31" s="29"/>
      <c r="E31" s="29"/>
      <c r="F31" s="34"/>
      <c r="G31" s="107" t="str">
        <f t="shared" si="0"/>
        <v/>
      </c>
      <c r="H31" s="43"/>
      <c r="I31" s="121" t="s">
        <v>68</v>
      </c>
      <c r="J31" s="53"/>
      <c r="K31" s="60" t="s">
        <v>14</v>
      </c>
      <c r="L31" s="67" t="str">
        <f t="shared" si="1"/>
        <v/>
      </c>
      <c r="M31" s="67" t="str">
        <f t="shared" si="2"/>
        <v/>
      </c>
      <c r="N31" s="118" t="str">
        <f t="shared" si="3"/>
        <v/>
      </c>
      <c r="O31" s="82" t="str">
        <f t="shared" si="4"/>
        <v/>
      </c>
      <c r="P31" s="88" t="s">
        <v>6</v>
      </c>
      <c r="Q31" s="94"/>
    </row>
    <row r="32" spans="2:17" x14ac:dyDescent="0.45">
      <c r="B32" s="7">
        <v>126</v>
      </c>
      <c r="C32" s="17" t="s">
        <v>11</v>
      </c>
      <c r="D32" s="29"/>
      <c r="E32" s="29"/>
      <c r="F32" s="34"/>
      <c r="G32" s="107" t="str">
        <f t="shared" si="0"/>
        <v/>
      </c>
      <c r="H32" s="43"/>
      <c r="I32" s="121" t="s">
        <v>68</v>
      </c>
      <c r="J32" s="53"/>
      <c r="K32" s="60" t="s">
        <v>14</v>
      </c>
      <c r="L32" s="67" t="str">
        <f t="shared" si="1"/>
        <v/>
      </c>
      <c r="M32" s="67" t="str">
        <f t="shared" si="2"/>
        <v/>
      </c>
      <c r="N32" s="118" t="str">
        <f t="shared" si="3"/>
        <v/>
      </c>
      <c r="O32" s="82" t="str">
        <f t="shared" si="4"/>
        <v/>
      </c>
      <c r="P32" s="88" t="s">
        <v>6</v>
      </c>
      <c r="Q32" s="94"/>
    </row>
    <row r="33" spans="2:17" x14ac:dyDescent="0.45">
      <c r="B33" s="7">
        <v>127</v>
      </c>
      <c r="C33" s="17" t="s">
        <v>11</v>
      </c>
      <c r="D33" s="29"/>
      <c r="E33" s="29"/>
      <c r="F33" s="34"/>
      <c r="G33" s="107" t="str">
        <f t="shared" si="0"/>
        <v/>
      </c>
      <c r="H33" s="43"/>
      <c r="I33" s="121" t="s">
        <v>68</v>
      </c>
      <c r="J33" s="53"/>
      <c r="K33" s="60" t="s">
        <v>14</v>
      </c>
      <c r="L33" s="67" t="str">
        <f t="shared" si="1"/>
        <v/>
      </c>
      <c r="M33" s="67" t="str">
        <f t="shared" si="2"/>
        <v/>
      </c>
      <c r="N33" s="118" t="str">
        <f t="shared" si="3"/>
        <v/>
      </c>
      <c r="O33" s="82" t="str">
        <f t="shared" si="4"/>
        <v/>
      </c>
      <c r="P33" s="88" t="s">
        <v>6</v>
      </c>
      <c r="Q33" s="94"/>
    </row>
    <row r="34" spans="2:17" x14ac:dyDescent="0.45">
      <c r="B34" s="7">
        <v>128</v>
      </c>
      <c r="C34" s="17" t="s">
        <v>11</v>
      </c>
      <c r="D34" s="29"/>
      <c r="E34" s="29"/>
      <c r="F34" s="34"/>
      <c r="G34" s="107" t="str">
        <f t="shared" si="0"/>
        <v/>
      </c>
      <c r="H34" s="43"/>
      <c r="I34" s="121" t="s">
        <v>68</v>
      </c>
      <c r="J34" s="53"/>
      <c r="K34" s="60" t="s">
        <v>14</v>
      </c>
      <c r="L34" s="67" t="str">
        <f t="shared" si="1"/>
        <v/>
      </c>
      <c r="M34" s="67" t="str">
        <f t="shared" si="2"/>
        <v/>
      </c>
      <c r="N34" s="118" t="str">
        <f t="shared" si="3"/>
        <v/>
      </c>
      <c r="O34" s="82" t="str">
        <f t="shared" si="4"/>
        <v/>
      </c>
      <c r="P34" s="88" t="s">
        <v>6</v>
      </c>
      <c r="Q34" s="94"/>
    </row>
    <row r="35" spans="2:17" x14ac:dyDescent="0.45">
      <c r="B35" s="7">
        <v>129</v>
      </c>
      <c r="C35" s="17" t="s">
        <v>11</v>
      </c>
      <c r="D35" s="29"/>
      <c r="E35" s="29"/>
      <c r="F35" s="34"/>
      <c r="G35" s="107" t="str">
        <f t="shared" si="0"/>
        <v/>
      </c>
      <c r="H35" s="43"/>
      <c r="I35" s="121" t="s">
        <v>68</v>
      </c>
      <c r="J35" s="53"/>
      <c r="K35" s="60" t="s">
        <v>14</v>
      </c>
      <c r="L35" s="67" t="str">
        <f t="shared" si="1"/>
        <v/>
      </c>
      <c r="M35" s="67" t="str">
        <f t="shared" si="2"/>
        <v/>
      </c>
      <c r="N35" s="118" t="str">
        <f t="shared" si="3"/>
        <v/>
      </c>
      <c r="O35" s="82" t="str">
        <f t="shared" si="4"/>
        <v/>
      </c>
      <c r="P35" s="88" t="s">
        <v>6</v>
      </c>
      <c r="Q35" s="94"/>
    </row>
    <row r="36" spans="2:17" x14ac:dyDescent="0.45">
      <c r="B36" s="7">
        <v>130</v>
      </c>
      <c r="C36" s="17" t="s">
        <v>11</v>
      </c>
      <c r="D36" s="29"/>
      <c r="E36" s="29"/>
      <c r="F36" s="34"/>
      <c r="G36" s="107" t="str">
        <f t="shared" si="0"/>
        <v/>
      </c>
      <c r="H36" s="43"/>
      <c r="I36" s="121" t="s">
        <v>68</v>
      </c>
      <c r="J36" s="53"/>
      <c r="K36" s="60" t="s">
        <v>14</v>
      </c>
      <c r="L36" s="67" t="str">
        <f t="shared" si="1"/>
        <v/>
      </c>
      <c r="M36" s="67" t="str">
        <f t="shared" si="2"/>
        <v/>
      </c>
      <c r="N36" s="118" t="str">
        <f t="shared" si="3"/>
        <v/>
      </c>
      <c r="O36" s="82" t="str">
        <f t="shared" si="4"/>
        <v/>
      </c>
      <c r="P36" s="88" t="s">
        <v>6</v>
      </c>
      <c r="Q36" s="94"/>
    </row>
    <row r="37" spans="2:17" x14ac:dyDescent="0.45">
      <c r="B37" s="7">
        <v>131</v>
      </c>
      <c r="C37" s="17" t="s">
        <v>11</v>
      </c>
      <c r="D37" s="29"/>
      <c r="E37" s="29"/>
      <c r="F37" s="34"/>
      <c r="G37" s="107" t="str">
        <f t="shared" si="0"/>
        <v/>
      </c>
      <c r="H37" s="43"/>
      <c r="I37" s="121" t="s">
        <v>68</v>
      </c>
      <c r="J37" s="53"/>
      <c r="K37" s="60" t="s">
        <v>14</v>
      </c>
      <c r="L37" s="67" t="str">
        <f t="shared" si="1"/>
        <v/>
      </c>
      <c r="M37" s="67" t="str">
        <f t="shared" si="2"/>
        <v/>
      </c>
      <c r="N37" s="118" t="str">
        <f t="shared" si="3"/>
        <v/>
      </c>
      <c r="O37" s="82" t="str">
        <f t="shared" si="4"/>
        <v/>
      </c>
      <c r="P37" s="88" t="s">
        <v>6</v>
      </c>
      <c r="Q37" s="94"/>
    </row>
    <row r="38" spans="2:17" x14ac:dyDescent="0.45">
      <c r="B38" s="7">
        <v>132</v>
      </c>
      <c r="C38" s="17" t="s">
        <v>11</v>
      </c>
      <c r="D38" s="29"/>
      <c r="E38" s="29"/>
      <c r="F38" s="34"/>
      <c r="G38" s="107" t="str">
        <f t="shared" si="0"/>
        <v/>
      </c>
      <c r="H38" s="43"/>
      <c r="I38" s="121" t="s">
        <v>68</v>
      </c>
      <c r="J38" s="53"/>
      <c r="K38" s="60" t="s">
        <v>14</v>
      </c>
      <c r="L38" s="67" t="str">
        <f t="shared" si="1"/>
        <v/>
      </c>
      <c r="M38" s="67" t="str">
        <f t="shared" si="2"/>
        <v/>
      </c>
      <c r="N38" s="118" t="str">
        <f t="shared" si="3"/>
        <v/>
      </c>
      <c r="O38" s="82" t="str">
        <f t="shared" si="4"/>
        <v/>
      </c>
      <c r="P38" s="88" t="s">
        <v>6</v>
      </c>
      <c r="Q38" s="94"/>
    </row>
    <row r="39" spans="2:17" x14ac:dyDescent="0.45">
      <c r="B39" s="7">
        <v>133</v>
      </c>
      <c r="C39" s="17" t="s">
        <v>11</v>
      </c>
      <c r="D39" s="29"/>
      <c r="E39" s="29"/>
      <c r="F39" s="34"/>
      <c r="G39" s="107" t="str">
        <f t="shared" si="0"/>
        <v/>
      </c>
      <c r="H39" s="43"/>
      <c r="I39" s="121" t="s">
        <v>68</v>
      </c>
      <c r="J39" s="53"/>
      <c r="K39" s="60" t="s">
        <v>14</v>
      </c>
      <c r="L39" s="67" t="str">
        <f t="shared" si="1"/>
        <v/>
      </c>
      <c r="M39" s="67" t="str">
        <f t="shared" si="2"/>
        <v/>
      </c>
      <c r="N39" s="118" t="str">
        <f t="shared" si="3"/>
        <v/>
      </c>
      <c r="O39" s="82" t="str">
        <f t="shared" si="4"/>
        <v/>
      </c>
      <c r="P39" s="88" t="s">
        <v>6</v>
      </c>
      <c r="Q39" s="94"/>
    </row>
    <row r="40" spans="2:17" x14ac:dyDescent="0.45">
      <c r="B40" s="7">
        <v>134</v>
      </c>
      <c r="C40" s="17" t="s">
        <v>11</v>
      </c>
      <c r="D40" s="29"/>
      <c r="E40" s="29"/>
      <c r="F40" s="34"/>
      <c r="G40" s="107" t="str">
        <f t="shared" si="0"/>
        <v/>
      </c>
      <c r="H40" s="43"/>
      <c r="I40" s="121" t="s">
        <v>68</v>
      </c>
      <c r="J40" s="53"/>
      <c r="K40" s="60" t="s">
        <v>14</v>
      </c>
      <c r="L40" s="67" t="str">
        <f t="shared" si="1"/>
        <v/>
      </c>
      <c r="M40" s="67" t="str">
        <f t="shared" si="2"/>
        <v/>
      </c>
      <c r="N40" s="118" t="str">
        <f t="shared" si="3"/>
        <v/>
      </c>
      <c r="O40" s="82" t="str">
        <f t="shared" si="4"/>
        <v/>
      </c>
      <c r="P40" s="88" t="s">
        <v>6</v>
      </c>
      <c r="Q40" s="94"/>
    </row>
    <row r="41" spans="2:17" x14ac:dyDescent="0.45">
      <c r="B41" s="7">
        <v>135</v>
      </c>
      <c r="C41" s="17" t="s">
        <v>11</v>
      </c>
      <c r="D41" s="29"/>
      <c r="E41" s="29"/>
      <c r="F41" s="34"/>
      <c r="G41" s="107" t="str">
        <f t="shared" si="0"/>
        <v/>
      </c>
      <c r="H41" s="43"/>
      <c r="I41" s="121" t="s">
        <v>68</v>
      </c>
      <c r="J41" s="53"/>
      <c r="K41" s="60" t="s">
        <v>14</v>
      </c>
      <c r="L41" s="67" t="str">
        <f t="shared" si="1"/>
        <v/>
      </c>
      <c r="M41" s="67" t="str">
        <f t="shared" si="2"/>
        <v/>
      </c>
      <c r="N41" s="118" t="str">
        <f t="shared" si="3"/>
        <v/>
      </c>
      <c r="O41" s="82" t="str">
        <f t="shared" si="4"/>
        <v/>
      </c>
      <c r="P41" s="88" t="s">
        <v>6</v>
      </c>
      <c r="Q41" s="94"/>
    </row>
    <row r="42" spans="2:17" x14ac:dyDescent="0.45">
      <c r="B42" s="7">
        <v>136</v>
      </c>
      <c r="C42" s="17" t="s">
        <v>11</v>
      </c>
      <c r="D42" s="29"/>
      <c r="E42" s="29"/>
      <c r="F42" s="34"/>
      <c r="G42" s="107" t="str">
        <f t="shared" si="0"/>
        <v/>
      </c>
      <c r="H42" s="43"/>
      <c r="I42" s="121" t="s">
        <v>68</v>
      </c>
      <c r="J42" s="53"/>
      <c r="K42" s="60" t="s">
        <v>14</v>
      </c>
      <c r="L42" s="67" t="str">
        <f t="shared" si="1"/>
        <v/>
      </c>
      <c r="M42" s="67" t="str">
        <f t="shared" si="2"/>
        <v/>
      </c>
      <c r="N42" s="118" t="str">
        <f t="shared" si="3"/>
        <v/>
      </c>
      <c r="O42" s="82" t="str">
        <f t="shared" si="4"/>
        <v/>
      </c>
      <c r="P42" s="88" t="s">
        <v>6</v>
      </c>
      <c r="Q42" s="94"/>
    </row>
    <row r="43" spans="2:17" x14ac:dyDescent="0.45">
      <c r="B43" s="7">
        <v>137</v>
      </c>
      <c r="C43" s="17" t="s">
        <v>11</v>
      </c>
      <c r="D43" s="29"/>
      <c r="E43" s="29"/>
      <c r="F43" s="34"/>
      <c r="G43" s="107" t="str">
        <f t="shared" si="0"/>
        <v/>
      </c>
      <c r="H43" s="43"/>
      <c r="I43" s="121" t="s">
        <v>68</v>
      </c>
      <c r="J43" s="53"/>
      <c r="K43" s="60" t="s">
        <v>14</v>
      </c>
      <c r="L43" s="67" t="str">
        <f t="shared" si="1"/>
        <v/>
      </c>
      <c r="M43" s="67" t="str">
        <f t="shared" si="2"/>
        <v/>
      </c>
      <c r="N43" s="118" t="str">
        <f t="shared" si="3"/>
        <v/>
      </c>
      <c r="O43" s="82" t="str">
        <f t="shared" si="4"/>
        <v/>
      </c>
      <c r="P43" s="88" t="s">
        <v>6</v>
      </c>
      <c r="Q43" s="94"/>
    </row>
    <row r="44" spans="2:17" x14ac:dyDescent="0.45">
      <c r="B44" s="7">
        <v>138</v>
      </c>
      <c r="C44" s="17" t="s">
        <v>11</v>
      </c>
      <c r="D44" s="29"/>
      <c r="E44" s="29"/>
      <c r="F44" s="34"/>
      <c r="G44" s="107" t="str">
        <f t="shared" si="0"/>
        <v/>
      </c>
      <c r="H44" s="43"/>
      <c r="I44" s="121" t="s">
        <v>68</v>
      </c>
      <c r="J44" s="53"/>
      <c r="K44" s="60" t="s">
        <v>14</v>
      </c>
      <c r="L44" s="67" t="str">
        <f t="shared" si="1"/>
        <v/>
      </c>
      <c r="M44" s="67" t="str">
        <f t="shared" si="2"/>
        <v/>
      </c>
      <c r="N44" s="118" t="str">
        <f t="shared" si="3"/>
        <v/>
      </c>
      <c r="O44" s="82" t="str">
        <f t="shared" si="4"/>
        <v/>
      </c>
      <c r="P44" s="88" t="s">
        <v>6</v>
      </c>
      <c r="Q44" s="94"/>
    </row>
    <row r="45" spans="2:17" x14ac:dyDescent="0.45">
      <c r="B45" s="7">
        <v>139</v>
      </c>
      <c r="C45" s="17" t="s">
        <v>11</v>
      </c>
      <c r="D45" s="29"/>
      <c r="E45" s="29"/>
      <c r="F45" s="34"/>
      <c r="G45" s="107" t="str">
        <f t="shared" si="0"/>
        <v/>
      </c>
      <c r="H45" s="43"/>
      <c r="I45" s="121" t="s">
        <v>68</v>
      </c>
      <c r="J45" s="53"/>
      <c r="K45" s="60" t="s">
        <v>14</v>
      </c>
      <c r="L45" s="67" t="str">
        <f t="shared" si="1"/>
        <v/>
      </c>
      <c r="M45" s="67" t="str">
        <f t="shared" si="2"/>
        <v/>
      </c>
      <c r="N45" s="118" t="str">
        <f t="shared" si="3"/>
        <v/>
      </c>
      <c r="O45" s="82" t="str">
        <f t="shared" si="4"/>
        <v/>
      </c>
      <c r="P45" s="88" t="s">
        <v>6</v>
      </c>
      <c r="Q45" s="94"/>
    </row>
    <row r="46" spans="2:17" x14ac:dyDescent="0.45">
      <c r="B46" s="8">
        <v>140</v>
      </c>
      <c r="C46" s="18" t="s">
        <v>11</v>
      </c>
      <c r="D46" s="30"/>
      <c r="E46" s="30"/>
      <c r="F46" s="35"/>
      <c r="G46" s="108" t="str">
        <f t="shared" si="0"/>
        <v/>
      </c>
      <c r="H46" s="44"/>
      <c r="I46" s="122" t="s">
        <v>68</v>
      </c>
      <c r="J46" s="54"/>
      <c r="K46" s="61" t="s">
        <v>14</v>
      </c>
      <c r="L46" s="68" t="str">
        <f t="shared" si="1"/>
        <v/>
      </c>
      <c r="M46" s="68" t="str">
        <f t="shared" si="2"/>
        <v/>
      </c>
      <c r="N46" s="119" t="str">
        <f t="shared" si="3"/>
        <v/>
      </c>
      <c r="O46" s="83" t="str">
        <f t="shared" si="4"/>
        <v/>
      </c>
      <c r="P46" s="89" t="s">
        <v>6</v>
      </c>
      <c r="Q46" s="95"/>
    </row>
    <row r="47" spans="2:17" x14ac:dyDescent="0.45">
      <c r="B47" s="9"/>
      <c r="C47" s="19"/>
      <c r="D47" s="19"/>
      <c r="E47" s="19"/>
      <c r="F47" s="19"/>
      <c r="G47" s="19"/>
      <c r="H47" s="19"/>
      <c r="I47" s="19"/>
      <c r="J47" s="55"/>
      <c r="K47" s="113" t="s">
        <v>65</v>
      </c>
      <c r="L47" s="19"/>
      <c r="M47" s="69"/>
      <c r="N47" s="69"/>
      <c r="O47" s="84">
        <f>SUM(O7:O46)</f>
        <v>0</v>
      </c>
      <c r="P47" s="90" t="s">
        <v>6</v>
      </c>
      <c r="Q47" s="96"/>
    </row>
  </sheetData>
  <sheetProtection password="CC71" sheet="1" objects="1" scenarios="1"/>
  <mergeCells count="8">
    <mergeCell ref="G6:I6"/>
    <mergeCell ref="J6:K6"/>
    <mergeCell ref="L3:Q3"/>
    <mergeCell ref="C5:F5"/>
    <mergeCell ref="G5:I5"/>
    <mergeCell ref="J5:K5"/>
    <mergeCell ref="L5:M5"/>
    <mergeCell ref="O5:P5"/>
  </mergeCells>
  <phoneticPr fontId="1" type="Hiragana"/>
  <conditionalFormatting sqref="J7:J46">
    <cfRule type="cellIs" dxfId="0" priority="1" operator="between">
      <formula>1</formula>
      <formula>1599</formula>
    </cfRule>
  </conditionalFormatting>
  <pageMargins left="0.7" right="0.50314960629921257" top="0.47244094488188976" bottom="0.27559055118110232" header="0.15748031496062992" footer="0.3"/>
  <pageSetup paperSize="9" scale="94" orientation="portrait" r:id="rId1"/>
  <headerFooter>
    <oddHeader>&amp;L&amp;"ＭＳ 明朝,regular"&amp;12（様式第１号の２）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X68"/>
  <sheetViews>
    <sheetView showGridLines="0" zoomScale="85" zoomScaleNormal="85" zoomScaleSheetLayoutView="130" workbookViewId="0">
      <selection activeCell="O15" sqref="O15:V16"/>
    </sheetView>
  </sheetViews>
  <sheetFormatPr defaultColWidth="9" defaultRowHeight="12" x14ac:dyDescent="0.45"/>
  <cols>
    <col min="1" max="1" width="1.8984375" style="1" customWidth="1"/>
    <col min="2" max="2" width="4.19921875" style="1" bestFit="1" customWidth="1"/>
    <col min="3" max="3" width="5.59765625" style="1" customWidth="1"/>
    <col min="4" max="5" width="2.09765625" style="1" customWidth="1"/>
    <col min="6" max="6" width="2.69921875" style="1" customWidth="1"/>
    <col min="7" max="7" width="2.3984375" style="1" customWidth="1"/>
    <col min="8" max="10" width="4.69921875" style="1" customWidth="1"/>
    <col min="11" max="11" width="3.69921875" style="1" customWidth="1"/>
    <col min="12" max="12" width="5.5" style="1" customWidth="1"/>
    <col min="13" max="13" width="4.59765625" style="1" customWidth="1"/>
    <col min="14" max="14" width="2.69921875" style="1" customWidth="1"/>
    <col min="15" max="15" width="2.3984375" style="1" customWidth="1"/>
    <col min="16" max="18" width="4.69921875" style="1" customWidth="1"/>
    <col min="19" max="19" width="3" style="1" customWidth="1"/>
    <col min="20" max="20" width="1.8984375" style="1" customWidth="1"/>
    <col min="21" max="22" width="4.69921875" style="1" customWidth="1"/>
    <col min="23" max="23" width="5.09765625" style="1" customWidth="1"/>
    <col min="24" max="24" width="4.8984375" style="1" customWidth="1"/>
    <col min="25" max="25" width="9" style="1" customWidth="1"/>
    <col min="26" max="16384" width="9" style="1"/>
  </cols>
  <sheetData>
    <row r="1" spans="2:24" s="123" customFormat="1" ht="10.8" x14ac:dyDescent="0.45"/>
    <row r="3" spans="2:24" ht="23.4" x14ac:dyDescent="0.45">
      <c r="B3" s="163" t="s">
        <v>83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5" spans="2:24" ht="14.4" x14ac:dyDescent="0.45">
      <c r="Q5" s="164" t="s">
        <v>117</v>
      </c>
      <c r="R5" s="164"/>
      <c r="S5" s="164"/>
      <c r="T5" s="164"/>
      <c r="U5" s="164"/>
      <c r="V5" s="164"/>
      <c r="X5" s="135"/>
    </row>
    <row r="6" spans="2:24" ht="14.4" x14ac:dyDescent="0.45">
      <c r="B6" s="124" t="s">
        <v>1</v>
      </c>
    </row>
    <row r="8" spans="2:24" ht="14.4" x14ac:dyDescent="0.45">
      <c r="N8" s="131" t="s">
        <v>54</v>
      </c>
      <c r="O8" s="161" t="str">
        <f>IF(F21="","",'様式１-１'!L5)</f>
        <v/>
      </c>
      <c r="P8" s="161"/>
      <c r="Q8" s="161"/>
      <c r="R8" s="49"/>
      <c r="S8" s="49"/>
      <c r="T8" s="134"/>
    </row>
    <row r="9" spans="2:24" ht="3.75" customHeight="1" x14ac:dyDescent="0.45">
      <c r="C9" s="146"/>
      <c r="D9" s="146"/>
      <c r="E9" s="146"/>
      <c r="F9" s="146"/>
      <c r="G9" s="146"/>
      <c r="H9" s="146"/>
      <c r="I9" s="146"/>
      <c r="J9" s="146"/>
      <c r="N9" s="124"/>
      <c r="O9" s="22"/>
      <c r="P9" s="22"/>
    </row>
    <row r="10" spans="2:24" ht="15" customHeight="1" x14ac:dyDescent="0.45">
      <c r="F10" s="21"/>
      <c r="G10" s="21"/>
      <c r="H10" s="21"/>
      <c r="I10" s="21"/>
      <c r="J10" s="125" t="s">
        <v>112</v>
      </c>
      <c r="K10" s="125"/>
      <c r="L10" s="21"/>
      <c r="M10" s="21"/>
      <c r="N10" s="132" t="s">
        <v>108</v>
      </c>
      <c r="O10" s="182" t="str">
        <f>IF(F21="","",'様式１-１'!L7)</f>
        <v/>
      </c>
      <c r="P10" s="182"/>
      <c r="Q10" s="182"/>
      <c r="R10" s="182"/>
      <c r="S10" s="182"/>
      <c r="T10" s="182"/>
      <c r="U10" s="182"/>
      <c r="V10" s="182"/>
    </row>
    <row r="11" spans="2:24" ht="15" customHeight="1" x14ac:dyDescent="0.45">
      <c r="F11" s="21"/>
      <c r="G11" s="146"/>
      <c r="H11" s="146"/>
      <c r="I11" s="146"/>
      <c r="J11" s="146"/>
      <c r="K11" s="146"/>
      <c r="L11" s="21"/>
      <c r="M11" s="21"/>
      <c r="N11" s="124"/>
      <c r="O11" s="182"/>
      <c r="P11" s="182"/>
      <c r="Q11" s="182"/>
      <c r="R11" s="182"/>
      <c r="S11" s="182"/>
      <c r="T11" s="182"/>
      <c r="U11" s="182"/>
      <c r="V11" s="182"/>
    </row>
    <row r="12" spans="2:24" ht="4.5" customHeight="1" x14ac:dyDescent="0.45">
      <c r="N12" s="124"/>
    </row>
    <row r="13" spans="2:24" ht="18" customHeight="1" x14ac:dyDescent="0.45">
      <c r="N13" s="132" t="s">
        <v>109</v>
      </c>
      <c r="O13" s="161" t="str">
        <f>IF(F21="","",'様式１-１'!L10)</f>
        <v/>
      </c>
      <c r="P13" s="161"/>
      <c r="Q13" s="161"/>
      <c r="R13" s="161"/>
      <c r="S13" s="161"/>
      <c r="T13" s="161"/>
      <c r="U13" s="161"/>
      <c r="V13" s="161"/>
    </row>
    <row r="14" spans="2:24" ht="7.5" customHeight="1" x14ac:dyDescent="0.45">
      <c r="N14" s="124"/>
    </row>
    <row r="15" spans="2:24" ht="14.4" x14ac:dyDescent="0.45">
      <c r="N15" s="132" t="s">
        <v>110</v>
      </c>
      <c r="O15" s="182" t="str">
        <f>IF(F21="","",'様式１-１'!L12)</f>
        <v/>
      </c>
      <c r="P15" s="182"/>
      <c r="Q15" s="182"/>
      <c r="R15" s="182"/>
      <c r="S15" s="182"/>
      <c r="T15" s="182"/>
      <c r="U15" s="182"/>
      <c r="V15" s="182"/>
    </row>
    <row r="16" spans="2:24" ht="14.4" x14ac:dyDescent="0.45">
      <c r="N16" s="132" t="s">
        <v>111</v>
      </c>
      <c r="O16" s="182"/>
      <c r="P16" s="182"/>
      <c r="Q16" s="182"/>
      <c r="R16" s="182"/>
      <c r="S16" s="182"/>
      <c r="T16" s="182"/>
      <c r="U16" s="182"/>
      <c r="V16" s="182"/>
    </row>
    <row r="17" spans="1:22" ht="16.5" customHeight="1" x14ac:dyDescent="0.45"/>
    <row r="19" spans="1:22" ht="27" customHeight="1" x14ac:dyDescent="0.45">
      <c r="A19" s="125" t="s">
        <v>82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6.75" customHeight="1" x14ac:dyDescent="0.45"/>
    <row r="21" spans="1:22" ht="26.25" customHeight="1" x14ac:dyDescent="0.45">
      <c r="B21" s="126" t="s">
        <v>81</v>
      </c>
      <c r="C21" s="13"/>
      <c r="D21" s="13"/>
      <c r="E21" s="13"/>
      <c r="F21" s="153" t="str">
        <f>IF('様式１-１'!D31="","",'様式１-１'!H22)</f>
        <v/>
      </c>
      <c r="G21" s="153"/>
      <c r="H21" s="153"/>
      <c r="I21" s="153"/>
      <c r="J21" s="153"/>
      <c r="K21" s="153"/>
      <c r="L21" s="153"/>
      <c r="M21" s="70" t="s">
        <v>71</v>
      </c>
      <c r="N21" s="70"/>
    </row>
    <row r="22" spans="1:22" ht="8.25" customHeight="1" x14ac:dyDescent="0.45"/>
    <row r="23" spans="1:22" ht="23.25" customHeight="1" x14ac:dyDescent="0.45">
      <c r="B23" s="124" t="s">
        <v>84</v>
      </c>
      <c r="C23" s="124"/>
    </row>
    <row r="24" spans="1:22" ht="4.5" customHeight="1" x14ac:dyDescent="0.45"/>
    <row r="25" spans="1:22" s="2" customFormat="1" ht="13.2" x14ac:dyDescent="0.45">
      <c r="C25" s="2" t="s">
        <v>85</v>
      </c>
    </row>
    <row r="27" spans="1:22" s="2" customFormat="1" ht="15" customHeight="1" x14ac:dyDescent="0.45">
      <c r="D27" s="2" t="s">
        <v>86</v>
      </c>
      <c r="F27" s="2" t="s">
        <v>88</v>
      </c>
      <c r="G27" s="2" t="s">
        <v>87</v>
      </c>
      <c r="H27" s="2" t="s">
        <v>42</v>
      </c>
      <c r="I27" s="129">
        <v>1</v>
      </c>
      <c r="J27" s="130" t="str">
        <f>IF('様式１-１'!$D$31="","",COUNTIF(台数1,"A_1")+COUNTIF(台数2,"A_1")+COUNTIF(台数3,"A_1")+COUNTIF(台数4,"A_1"))</f>
        <v/>
      </c>
      <c r="K27" s="2" t="s">
        <v>89</v>
      </c>
      <c r="M27" s="2" t="s">
        <v>86</v>
      </c>
      <c r="N27" s="2" t="s">
        <v>90</v>
      </c>
      <c r="O27" s="2" t="s">
        <v>87</v>
      </c>
      <c r="P27" s="2" t="s">
        <v>42</v>
      </c>
      <c r="Q27" s="129">
        <v>1</v>
      </c>
      <c r="R27" s="130" t="str">
        <f>IF('様式１-１'!$D$31="","",COUNTIF(台数1,"C_1")+COUNTIF(台数2,"C_1")+COUNTIF(台数3,"C_1")+COUNTIF(台数4,"C_1"))</f>
        <v/>
      </c>
      <c r="S27" s="2" t="s">
        <v>89</v>
      </c>
    </row>
    <row r="28" spans="1:22" ht="4.5" customHeight="1" x14ac:dyDescent="0.45"/>
    <row r="29" spans="1:22" s="2" customFormat="1" ht="15" customHeight="1" x14ac:dyDescent="0.45">
      <c r="D29" s="127" t="s">
        <v>86</v>
      </c>
      <c r="E29" s="127"/>
      <c r="F29" s="127" t="s">
        <v>88</v>
      </c>
      <c r="G29" s="127" t="s">
        <v>87</v>
      </c>
      <c r="H29" s="2" t="s">
        <v>42</v>
      </c>
      <c r="I29" s="129">
        <v>2</v>
      </c>
      <c r="J29" s="130" t="str">
        <f>IF('様式１-１'!$D$31="","",COUNTIF(台数1,"A_2")+COUNTIF(台数2,"A_2")+COUNTIF(台数3,"A_2")+COUNTIF(台数4,"A_2"))</f>
        <v/>
      </c>
      <c r="K29" s="2" t="s">
        <v>89</v>
      </c>
      <c r="M29" s="127" t="s">
        <v>86</v>
      </c>
      <c r="N29" s="127" t="s">
        <v>90</v>
      </c>
      <c r="O29" s="127" t="s">
        <v>87</v>
      </c>
      <c r="P29" s="2" t="s">
        <v>42</v>
      </c>
      <c r="Q29" s="129">
        <v>2</v>
      </c>
      <c r="R29" s="130" t="str">
        <f>IF('様式１-１'!$D$31="","",COUNTIF(台数1,"C_2")+COUNTIF(台数2,"C_2")+COUNTIF(台数3,"C_2")+COUNTIF(台数4,"C_2"))</f>
        <v/>
      </c>
      <c r="S29" s="2" t="s">
        <v>89</v>
      </c>
    </row>
    <row r="30" spans="1:22" ht="4.5" customHeight="1" x14ac:dyDescent="0.45">
      <c r="D30" s="128"/>
      <c r="E30" s="128"/>
      <c r="F30" s="128"/>
      <c r="G30" s="128"/>
      <c r="M30" s="128"/>
      <c r="N30" s="128"/>
      <c r="O30" s="128"/>
    </row>
    <row r="31" spans="1:22" s="2" customFormat="1" ht="15" customHeight="1" x14ac:dyDescent="0.45">
      <c r="D31" s="127" t="s">
        <v>86</v>
      </c>
      <c r="E31" s="127"/>
      <c r="F31" s="127" t="s">
        <v>88</v>
      </c>
      <c r="G31" s="127" t="s">
        <v>87</v>
      </c>
      <c r="H31" s="2" t="s">
        <v>42</v>
      </c>
      <c r="I31" s="129">
        <v>3</v>
      </c>
      <c r="J31" s="130" t="str">
        <f>IF('様式１-１'!$D$31="","",COUNTIF(台数1,"A_3")+COUNTIF(台数2,"A_3")+COUNTIF(台数3,"A_3")+COUNTIF(台数4,"A_3"))</f>
        <v/>
      </c>
      <c r="K31" s="2" t="s">
        <v>89</v>
      </c>
      <c r="M31" s="127" t="s">
        <v>86</v>
      </c>
      <c r="N31" s="127" t="s">
        <v>90</v>
      </c>
      <c r="O31" s="127" t="s">
        <v>87</v>
      </c>
      <c r="P31" s="2" t="s">
        <v>42</v>
      </c>
      <c r="Q31" s="129">
        <v>3</v>
      </c>
      <c r="R31" s="130" t="str">
        <f>IF('様式１-１'!$D$31="","",COUNTIF(台数1,"C_3")+COUNTIF(台数2,"C_3")+COUNTIF(台数3,"C_3")+COUNTIF(台数4,"C_3"))</f>
        <v/>
      </c>
      <c r="S31" s="2" t="s">
        <v>89</v>
      </c>
    </row>
    <row r="32" spans="1:22" ht="4.5" customHeight="1" x14ac:dyDescent="0.45"/>
    <row r="33" spans="2:22" s="2" customFormat="1" ht="15" customHeight="1" x14ac:dyDescent="0.45">
      <c r="D33" s="2" t="s">
        <v>86</v>
      </c>
      <c r="F33" s="2" t="s">
        <v>91</v>
      </c>
      <c r="G33" s="2" t="s">
        <v>87</v>
      </c>
      <c r="H33" s="2" t="s">
        <v>42</v>
      </c>
      <c r="I33" s="129">
        <v>1</v>
      </c>
      <c r="J33" s="130" t="str">
        <f>IF('様式１-１'!$D$31="","",COUNTIF(台数1,"B_1")+COUNTIF(台数2,"B_1")+COUNTIF(台数3,"B_1")+COUNTIF(台数4,"B_1"))</f>
        <v/>
      </c>
      <c r="K33" s="2" t="s">
        <v>89</v>
      </c>
      <c r="M33" s="2" t="s">
        <v>86</v>
      </c>
      <c r="N33" s="2" t="s">
        <v>92</v>
      </c>
      <c r="O33" s="2" t="s">
        <v>87</v>
      </c>
      <c r="P33" s="2" t="s">
        <v>42</v>
      </c>
      <c r="Q33" s="129">
        <v>1</v>
      </c>
      <c r="R33" s="130" t="str">
        <f>IF('様式１-１'!$D$31="","",COUNTIF(台数1,"D_1")+COUNTIF(台数2,"D_1")+COUNTIF(台数3,"D_1")+COUNTIF(台数4,"D_1"))</f>
        <v/>
      </c>
      <c r="S33" s="2" t="s">
        <v>89</v>
      </c>
    </row>
    <row r="34" spans="2:22" ht="4.5" customHeight="1" x14ac:dyDescent="0.45"/>
    <row r="35" spans="2:22" s="2" customFormat="1" ht="15" customHeight="1" x14ac:dyDescent="0.45">
      <c r="D35" s="127" t="s">
        <v>86</v>
      </c>
      <c r="E35" s="127"/>
      <c r="F35" s="127" t="s">
        <v>91</v>
      </c>
      <c r="G35" s="127" t="s">
        <v>87</v>
      </c>
      <c r="H35" s="2" t="s">
        <v>42</v>
      </c>
      <c r="I35" s="129">
        <v>2</v>
      </c>
      <c r="J35" s="130" t="str">
        <f>IF('様式１-１'!$D$31="","",COUNTIF(台数1,"B_2")+COUNTIF(台数2,"B_2")+COUNTIF(台数3,"B_2")+COUNTIF(台数4,"B_2"))</f>
        <v/>
      </c>
      <c r="K35" s="2" t="s">
        <v>89</v>
      </c>
      <c r="M35" s="127" t="s">
        <v>86</v>
      </c>
      <c r="N35" s="127" t="s">
        <v>92</v>
      </c>
      <c r="O35" s="127" t="s">
        <v>87</v>
      </c>
      <c r="P35" s="2" t="s">
        <v>42</v>
      </c>
      <c r="Q35" s="129">
        <v>2</v>
      </c>
      <c r="R35" s="130" t="str">
        <f>IF('様式１-１'!$D$31="","",COUNTIF(台数1,"D_2")+COUNTIF(台数2,"D_2")+COUNTIF(台数3,"D_2")+COUNTIF(台数4,"D_2"))</f>
        <v/>
      </c>
      <c r="S35" s="2" t="s">
        <v>89</v>
      </c>
    </row>
    <row r="36" spans="2:22" ht="4.5" customHeight="1" x14ac:dyDescent="0.45">
      <c r="D36" s="128"/>
      <c r="E36" s="128"/>
      <c r="F36" s="128"/>
      <c r="G36" s="128"/>
      <c r="M36" s="128"/>
      <c r="N36" s="128"/>
      <c r="O36" s="128"/>
    </row>
    <row r="37" spans="2:22" s="2" customFormat="1" ht="15" customHeight="1" x14ac:dyDescent="0.45">
      <c r="D37" s="127" t="s">
        <v>86</v>
      </c>
      <c r="E37" s="127"/>
      <c r="F37" s="127" t="s">
        <v>91</v>
      </c>
      <c r="G37" s="127" t="s">
        <v>87</v>
      </c>
      <c r="H37" s="2" t="s">
        <v>42</v>
      </c>
      <c r="I37" s="129">
        <v>3</v>
      </c>
      <c r="J37" s="130" t="str">
        <f>IF('様式１-１'!$D$31="","",COUNTIF(台数1,"B_3")+COUNTIF(台数2,"B_3")+COUNTIF(台数3,"B_3")+COUNTIF(台数4,"B_3"))</f>
        <v/>
      </c>
      <c r="K37" s="2" t="s">
        <v>89</v>
      </c>
      <c r="M37" s="127" t="s">
        <v>86</v>
      </c>
      <c r="N37" s="127" t="s">
        <v>92</v>
      </c>
      <c r="O37" s="127" t="s">
        <v>87</v>
      </c>
      <c r="P37" s="2" t="s">
        <v>42</v>
      </c>
      <c r="Q37" s="129">
        <v>3</v>
      </c>
      <c r="R37" s="130" t="str">
        <f>IF('様式１-１'!$D$31="","",COUNTIF(台数1,"D_3")+COUNTIF(台数2,"D_3")+COUNTIF(台数3,"D_3")+COUNTIF(台数4,"D_3"))</f>
        <v/>
      </c>
      <c r="S37" s="2" t="s">
        <v>89</v>
      </c>
    </row>
    <row r="38" spans="2:22" ht="4.5" customHeight="1" x14ac:dyDescent="0.45"/>
    <row r="39" spans="2:22" ht="16.5" customHeight="1" x14ac:dyDescent="0.45">
      <c r="Q39" s="2" t="s">
        <v>35</v>
      </c>
      <c r="R39" s="133">
        <f>SUM(J27:J37,R27:R37)</f>
        <v>0</v>
      </c>
      <c r="S39" s="129" t="s">
        <v>89</v>
      </c>
    </row>
    <row r="40" spans="2:22" ht="16.5" customHeight="1" x14ac:dyDescent="0.45"/>
    <row r="41" spans="2:22" ht="14.4" x14ac:dyDescent="0.45">
      <c r="B41" s="124" t="s">
        <v>93</v>
      </c>
    </row>
    <row r="42" spans="2:22" ht="5.25" customHeight="1" x14ac:dyDescent="0.45">
      <c r="B42" s="124"/>
    </row>
    <row r="43" spans="2:22" s="2" customFormat="1" ht="19.5" customHeight="1" x14ac:dyDescent="0.45">
      <c r="B43" s="170" t="s">
        <v>94</v>
      </c>
      <c r="C43" s="171"/>
      <c r="D43" s="171"/>
      <c r="E43" s="171"/>
      <c r="F43" s="171"/>
      <c r="G43" s="185"/>
      <c r="H43" s="186"/>
      <c r="I43" s="186"/>
      <c r="J43" s="187"/>
      <c r="K43" s="197" t="s">
        <v>114</v>
      </c>
      <c r="L43" s="198"/>
      <c r="M43" s="199"/>
      <c r="N43" s="191" t="s">
        <v>95</v>
      </c>
      <c r="O43" s="192"/>
      <c r="P43" s="193"/>
      <c r="Q43" s="185"/>
      <c r="R43" s="186"/>
      <c r="S43" s="186"/>
      <c r="T43" s="187"/>
      <c r="U43" s="200" t="s">
        <v>115</v>
      </c>
      <c r="V43" s="201"/>
    </row>
    <row r="44" spans="2:22" s="2" customFormat="1" ht="19.5" customHeight="1" x14ac:dyDescent="0.45">
      <c r="B44" s="183"/>
      <c r="C44" s="184"/>
      <c r="D44" s="184"/>
      <c r="E44" s="184"/>
      <c r="F44" s="184"/>
      <c r="G44" s="188"/>
      <c r="H44" s="189"/>
      <c r="I44" s="189"/>
      <c r="J44" s="190"/>
      <c r="K44" s="202" t="s">
        <v>107</v>
      </c>
      <c r="L44" s="203"/>
      <c r="M44" s="204"/>
      <c r="N44" s="194"/>
      <c r="O44" s="195"/>
      <c r="P44" s="196"/>
      <c r="Q44" s="188"/>
      <c r="R44" s="189"/>
      <c r="S44" s="189"/>
      <c r="T44" s="190"/>
      <c r="U44" s="205" t="s">
        <v>116</v>
      </c>
      <c r="V44" s="206"/>
    </row>
    <row r="45" spans="2:22" s="2" customFormat="1" ht="19.5" customHeight="1" x14ac:dyDescent="0.45">
      <c r="B45" s="170" t="s">
        <v>96</v>
      </c>
      <c r="C45" s="171"/>
      <c r="D45" s="171"/>
      <c r="E45" s="171"/>
      <c r="F45" s="172"/>
      <c r="G45" s="173" t="s">
        <v>80</v>
      </c>
      <c r="H45" s="174"/>
      <c r="I45" s="174"/>
      <c r="J45" s="175"/>
      <c r="K45" s="170" t="s">
        <v>99</v>
      </c>
      <c r="L45" s="171"/>
      <c r="M45" s="172"/>
      <c r="N45" s="224"/>
      <c r="O45" s="225"/>
      <c r="P45" s="225"/>
      <c r="Q45" s="225"/>
      <c r="R45" s="225"/>
      <c r="S45" s="225"/>
      <c r="T45" s="225"/>
      <c r="U45" s="225"/>
      <c r="V45" s="207"/>
    </row>
    <row r="46" spans="2:22" s="2" customFormat="1" ht="19.5" customHeight="1" x14ac:dyDescent="0.45">
      <c r="B46" s="176" t="s">
        <v>97</v>
      </c>
      <c r="C46" s="177"/>
      <c r="D46" s="177"/>
      <c r="E46" s="177"/>
      <c r="F46" s="178"/>
      <c r="G46" s="179" t="s">
        <v>98</v>
      </c>
      <c r="H46" s="180"/>
      <c r="I46" s="180"/>
      <c r="J46" s="181"/>
      <c r="K46" s="176" t="s">
        <v>100</v>
      </c>
      <c r="L46" s="177"/>
      <c r="M46" s="178"/>
      <c r="N46" s="226"/>
      <c r="O46" s="227"/>
      <c r="P46" s="227"/>
      <c r="Q46" s="227"/>
      <c r="R46" s="227"/>
      <c r="S46" s="227"/>
      <c r="T46" s="227"/>
      <c r="U46" s="227"/>
      <c r="V46" s="208"/>
    </row>
    <row r="47" spans="2:22" s="2" customFormat="1" ht="36" customHeight="1" x14ac:dyDescent="0.45">
      <c r="B47" s="228" t="s">
        <v>70</v>
      </c>
      <c r="C47" s="229"/>
      <c r="D47" s="229"/>
      <c r="E47" s="229"/>
      <c r="F47" s="230"/>
      <c r="G47" s="231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3"/>
    </row>
    <row r="48" spans="2:22" s="2" customFormat="1" ht="18.75" customHeight="1" x14ac:dyDescent="0.45">
      <c r="B48" s="234" t="s">
        <v>101</v>
      </c>
      <c r="C48" s="235"/>
      <c r="D48" s="235"/>
      <c r="E48" s="235"/>
      <c r="F48" s="236"/>
      <c r="G48" s="237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9"/>
    </row>
    <row r="49" spans="2:22" s="2" customFormat="1" ht="13.2" x14ac:dyDescent="0.45">
      <c r="B49" s="2" t="s">
        <v>102</v>
      </c>
    </row>
    <row r="50" spans="2:22" s="2" customFormat="1" ht="13.2" x14ac:dyDescent="0.45"/>
    <row r="51" spans="2:22" s="124" customFormat="1" ht="14.4" x14ac:dyDescent="0.45">
      <c r="B51" s="124" t="s">
        <v>103</v>
      </c>
    </row>
    <row r="52" spans="2:22" s="2" customFormat="1" ht="13.2" x14ac:dyDescent="0.45">
      <c r="B52" s="165" t="s">
        <v>104</v>
      </c>
      <c r="C52" s="166"/>
      <c r="D52" s="166"/>
      <c r="E52" s="166"/>
      <c r="F52" s="166"/>
      <c r="G52" s="167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9"/>
    </row>
    <row r="53" spans="2:22" s="2" customFormat="1" ht="13.2" x14ac:dyDescent="0.45">
      <c r="B53" s="215" t="s">
        <v>105</v>
      </c>
      <c r="C53" s="216"/>
      <c r="D53" s="216"/>
      <c r="E53" s="216"/>
      <c r="F53" s="216"/>
      <c r="G53" s="217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218"/>
    </row>
    <row r="54" spans="2:22" s="2" customFormat="1" ht="13.2" x14ac:dyDescent="0.45">
      <c r="B54" s="219" t="s">
        <v>106</v>
      </c>
      <c r="C54" s="220"/>
      <c r="D54" s="220"/>
      <c r="E54" s="220"/>
      <c r="F54" s="220"/>
      <c r="G54" s="221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3"/>
    </row>
    <row r="55" spans="2:22" s="2" customFormat="1" ht="13.2" x14ac:dyDescent="0.45"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</row>
    <row r="56" spans="2:22" s="2" customFormat="1" ht="13.2" x14ac:dyDescent="0.45"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4"/>
    </row>
    <row r="57" spans="2:22" s="2" customFormat="1" ht="13.2" x14ac:dyDescent="0.45"/>
    <row r="58" spans="2:22" s="2" customFormat="1" ht="13.2" x14ac:dyDescent="0.45"/>
    <row r="59" spans="2:22" s="2" customFormat="1" ht="13.2" x14ac:dyDescent="0.45"/>
    <row r="60" spans="2:22" s="2" customFormat="1" ht="13.2" x14ac:dyDescent="0.45"/>
    <row r="61" spans="2:22" s="2" customFormat="1" ht="13.2" x14ac:dyDescent="0.45"/>
    <row r="62" spans="2:22" s="2" customFormat="1" ht="13.2" x14ac:dyDescent="0.45"/>
    <row r="63" spans="2:22" s="2" customFormat="1" ht="13.2" x14ac:dyDescent="0.45"/>
    <row r="64" spans="2:22" s="2" customFormat="1" ht="13.2" x14ac:dyDescent="0.45"/>
    <row r="65" s="2" customFormat="1" ht="13.2" x14ac:dyDescent="0.45"/>
    <row r="66" s="2" customFormat="1" ht="13.2" x14ac:dyDescent="0.45"/>
    <row r="67" s="2" customFormat="1" ht="13.2" x14ac:dyDescent="0.45"/>
    <row r="68" s="2" customFormat="1" ht="13.2" x14ac:dyDescent="0.45"/>
  </sheetData>
  <sheetProtection algorithmName="SHA-512" hashValue="AO+yYBXQIbwaFEVHYunwYiaul7Fk6GSZE3mp6YnaCexr0to1kgQi9IdFbdWmNHdf7TC87s3H1xEzEOTmQNc00Q==" saltValue="+P0MDzr3AsHgkO6tj5ofOA==" spinCount="100000" sheet="1" objects="1" scenarios="1"/>
  <mergeCells count="41">
    <mergeCell ref="G47:V47"/>
    <mergeCell ref="B48:F48"/>
    <mergeCell ref="G48:V48"/>
    <mergeCell ref="B55:V56"/>
    <mergeCell ref="B53:F53"/>
    <mergeCell ref="G53:V53"/>
    <mergeCell ref="B54:F54"/>
    <mergeCell ref="G54:V54"/>
    <mergeCell ref="O13:V13"/>
    <mergeCell ref="F21:L21"/>
    <mergeCell ref="K43:M43"/>
    <mergeCell ref="U43:V43"/>
    <mergeCell ref="K44:M44"/>
    <mergeCell ref="U44:V44"/>
    <mergeCell ref="O15:V16"/>
    <mergeCell ref="B43:F44"/>
    <mergeCell ref="G43:J44"/>
    <mergeCell ref="N43:P44"/>
    <mergeCell ref="Q43:T44"/>
    <mergeCell ref="B52:F52"/>
    <mergeCell ref="G52:V52"/>
    <mergeCell ref="B45:F45"/>
    <mergeCell ref="G45:J45"/>
    <mergeCell ref="K45:M45"/>
    <mergeCell ref="B46:F46"/>
    <mergeCell ref="G46:J46"/>
    <mergeCell ref="K46:M46"/>
    <mergeCell ref="V45:V46"/>
    <mergeCell ref="N45:O46"/>
    <mergeCell ref="P45:P46"/>
    <mergeCell ref="Q45:Q46"/>
    <mergeCell ref="R45:R46"/>
    <mergeCell ref="S45:T46"/>
    <mergeCell ref="U45:U46"/>
    <mergeCell ref="B47:F47"/>
    <mergeCell ref="B3:V3"/>
    <mergeCell ref="Q5:V5"/>
    <mergeCell ref="O8:Q8"/>
    <mergeCell ref="C9:J9"/>
    <mergeCell ref="G11:K11"/>
    <mergeCell ref="O10:V11"/>
  </mergeCells>
  <phoneticPr fontId="1" type="Hiragana"/>
  <pageMargins left="0.50314960629921257" right="0.50314960629921257" top="0.55314960629921262" bottom="0.55314960629921262" header="0.3" footer="0.3"/>
  <pageSetup paperSize="9" orientation="portrait" r:id="rId1"/>
  <headerFooter>
    <oddHeader>&amp;L&amp;"ＭＳ 明朝,regular"&amp;12（様式第２号）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チェック 2">
              <controlPr defaultSize="0" autoFill="0" autoLine="0" autoPict="0">
                <anchor moveWithCells="1">
                  <from>
                    <xdr:col>10</xdr:col>
                    <xdr:colOff>7620</xdr:colOff>
                    <xdr:row>42</xdr:row>
                    <xdr:rowOff>7620</xdr:rowOff>
                  </from>
                  <to>
                    <xdr:col>11</xdr:col>
                    <xdr:colOff>38100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チェック 3">
              <controlPr defaultSize="0" autoFill="0" autoLine="0" autoPict="0">
                <anchor moveWithCells="1">
                  <from>
                    <xdr:col>11</xdr:col>
                    <xdr:colOff>259080</xdr:colOff>
                    <xdr:row>42</xdr:row>
                    <xdr:rowOff>22860</xdr:rowOff>
                  </from>
                  <to>
                    <xdr:col>12</xdr:col>
                    <xdr:colOff>144780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チェック 4">
              <controlPr defaultSize="0" autoFill="0" autoLine="0" autoPict="0">
                <anchor moveWithCells="1">
                  <from>
                    <xdr:col>11</xdr:col>
                    <xdr:colOff>259080</xdr:colOff>
                    <xdr:row>43</xdr:row>
                    <xdr:rowOff>7620</xdr:rowOff>
                  </from>
                  <to>
                    <xdr:col>12</xdr:col>
                    <xdr:colOff>152400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チェック 5">
              <controlPr defaultSize="0" autoFill="0" autoLine="0" autoPict="0">
                <anchor moveWithCells="1">
                  <from>
                    <xdr:col>10</xdr:col>
                    <xdr:colOff>22860</xdr:colOff>
                    <xdr:row>43</xdr:row>
                    <xdr:rowOff>7620</xdr:rowOff>
                  </from>
                  <to>
                    <xdr:col>11</xdr:col>
                    <xdr:colOff>38100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チェック 6">
              <controlPr defaultSize="0" autoFill="0" autoLine="0" autoPict="0">
                <anchor moveWithCells="1">
                  <from>
                    <xdr:col>20</xdr:col>
                    <xdr:colOff>38100</xdr:colOff>
                    <xdr:row>42</xdr:row>
                    <xdr:rowOff>22860</xdr:rowOff>
                  </from>
                  <to>
                    <xdr:col>20</xdr:col>
                    <xdr:colOff>342900</xdr:colOff>
                    <xdr:row>42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チェック 7">
              <controlPr defaultSize="0" autoFill="0" autoLine="0" autoPict="0">
                <anchor moveWithCells="1">
                  <from>
                    <xdr:col>20</xdr:col>
                    <xdr:colOff>45720</xdr:colOff>
                    <xdr:row>43</xdr:row>
                    <xdr:rowOff>7620</xdr:rowOff>
                  </from>
                  <to>
                    <xdr:col>20</xdr:col>
                    <xdr:colOff>365760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チェック 8">
              <controlPr defaultSize="0" autoFill="0" autoLine="0" autoPict="0">
                <anchor moveWithCells="1">
                  <from>
                    <xdr:col>6</xdr:col>
                    <xdr:colOff>45720</xdr:colOff>
                    <xdr:row>44</xdr:row>
                    <xdr:rowOff>22860</xdr:rowOff>
                  </from>
                  <to>
                    <xdr:col>7</xdr:col>
                    <xdr:colOff>175260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チェック 9">
              <controlPr defaultSize="0" autoFill="0" autoLine="0" autoPict="0">
                <anchor moveWithCells="1">
                  <from>
                    <xdr:col>8</xdr:col>
                    <xdr:colOff>106680</xdr:colOff>
                    <xdr:row>44</xdr:row>
                    <xdr:rowOff>22860</xdr:rowOff>
                  </from>
                  <to>
                    <xdr:col>9</xdr:col>
                    <xdr:colOff>45720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チェック 10">
              <controlPr defaultSize="0" autoFill="0" autoLine="0" autoPict="0">
                <anchor moveWithCells="1">
                  <from>
                    <xdr:col>7</xdr:col>
                    <xdr:colOff>68580</xdr:colOff>
                    <xdr:row>45</xdr:row>
                    <xdr:rowOff>30480</xdr:rowOff>
                  </from>
                  <to>
                    <xdr:col>8</xdr:col>
                    <xdr:colOff>7620</xdr:colOff>
                    <xdr:row>45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14"/>
  <sheetViews>
    <sheetView workbookViewId="0">
      <selection activeCell="B2" sqref="B2"/>
    </sheetView>
  </sheetViews>
  <sheetFormatPr defaultRowHeight="18" x14ac:dyDescent="0.45"/>
  <cols>
    <col min="2" max="2" width="8.3984375" customWidth="1"/>
    <col min="3" max="3" width="5.69921875" style="136" customWidth="1"/>
    <col min="4" max="4" width="5.69921875" customWidth="1"/>
    <col min="5" max="5" width="6.09765625" customWidth="1"/>
    <col min="6" max="7" width="4.69921875" customWidth="1"/>
    <col min="8" max="8" width="2.8984375" customWidth="1"/>
    <col min="9" max="9" width="7.09765625" style="137" customWidth="1"/>
    <col min="10" max="10" width="4" customWidth="1"/>
    <col min="11" max="11" width="2.8984375" customWidth="1"/>
    <col min="13" max="13" width="8.69921875" style="138" customWidth="1"/>
    <col min="16" max="16" width="2.59765625" bestFit="1" customWidth="1"/>
    <col min="17" max="17" width="5.59765625" customWidth="1"/>
    <col min="19" max="19" width="4.59765625" customWidth="1"/>
  </cols>
  <sheetData>
    <row r="1" spans="2:19" x14ac:dyDescent="0.45">
      <c r="B1" t="s">
        <v>79</v>
      </c>
      <c r="F1" t="s">
        <v>26</v>
      </c>
      <c r="I1" s="137" t="s">
        <v>36</v>
      </c>
      <c r="L1" t="s">
        <v>25</v>
      </c>
      <c r="O1" t="s">
        <v>41</v>
      </c>
      <c r="R1" t="s">
        <v>20</v>
      </c>
    </row>
    <row r="2" spans="2:19" ht="6" customHeight="1" x14ac:dyDescent="0.45"/>
    <row r="3" spans="2:19" x14ac:dyDescent="0.45">
      <c r="B3" s="139">
        <v>0</v>
      </c>
      <c r="C3" s="140" t="s">
        <v>31</v>
      </c>
      <c r="D3" s="140" t="s">
        <v>29</v>
      </c>
      <c r="F3" s="140" t="s">
        <v>31</v>
      </c>
      <c r="G3" s="140" t="s">
        <v>29</v>
      </c>
      <c r="I3" s="141">
        <v>1600</v>
      </c>
      <c r="J3" s="140">
        <v>1</v>
      </c>
      <c r="L3" s="140" t="s">
        <v>38</v>
      </c>
      <c r="M3" s="139">
        <v>9000</v>
      </c>
      <c r="O3" t="s">
        <v>8</v>
      </c>
      <c r="P3">
        <f>COUNTIF('様式１-２-１'!O47,"&lt;&gt;0")</f>
        <v>0</v>
      </c>
      <c r="R3" t="s">
        <v>17</v>
      </c>
      <c r="S3">
        <f>COUNTA('様式１-１'!D31:D50)</f>
        <v>0</v>
      </c>
    </row>
    <row r="4" spans="2:19" x14ac:dyDescent="0.45">
      <c r="B4" s="139">
        <v>10</v>
      </c>
      <c r="C4" s="140" t="s">
        <v>33</v>
      </c>
      <c r="D4" s="140" t="s">
        <v>34</v>
      </c>
      <c r="F4" s="140" t="s">
        <v>33</v>
      </c>
      <c r="G4" s="140" t="s">
        <v>34</v>
      </c>
      <c r="I4" s="141">
        <v>5000</v>
      </c>
      <c r="J4" s="140">
        <v>2</v>
      </c>
      <c r="L4" s="140" t="s">
        <v>40</v>
      </c>
      <c r="M4" s="139">
        <v>15000</v>
      </c>
      <c r="O4" t="s">
        <v>59</v>
      </c>
      <c r="P4">
        <f>COUNTIF('様式１-２-２'!O47,"&lt;&gt;0")</f>
        <v>0</v>
      </c>
      <c r="R4" t="s">
        <v>8</v>
      </c>
      <c r="S4">
        <f>COUNTA('様式１-２-１'!D7:D46)</f>
        <v>0</v>
      </c>
    </row>
    <row r="5" spans="2:19" x14ac:dyDescent="0.45">
      <c r="B5" s="139">
        <v>5000</v>
      </c>
      <c r="C5" s="140" t="s">
        <v>21</v>
      </c>
      <c r="D5" s="140" t="s">
        <v>24</v>
      </c>
      <c r="F5" s="140" t="s">
        <v>21</v>
      </c>
      <c r="G5" s="140" t="s">
        <v>24</v>
      </c>
      <c r="I5" s="141">
        <v>9000</v>
      </c>
      <c r="J5" s="140">
        <v>3</v>
      </c>
      <c r="L5" s="140" t="s">
        <v>22</v>
      </c>
      <c r="M5" s="139">
        <v>24000</v>
      </c>
      <c r="O5" t="s">
        <v>39</v>
      </c>
      <c r="P5">
        <f>COUNTIF('様式１-２-３'!O47,"&lt;&gt;0")</f>
        <v>0</v>
      </c>
      <c r="R5" t="s">
        <v>59</v>
      </c>
      <c r="S5">
        <f>COUNTA('様式１-２-２'!D7:D46)</f>
        <v>0</v>
      </c>
    </row>
    <row r="6" spans="2:19" x14ac:dyDescent="0.45">
      <c r="B6" s="139">
        <v>8000</v>
      </c>
      <c r="C6" s="140" t="s">
        <v>28</v>
      </c>
      <c r="D6" s="140" t="s">
        <v>27</v>
      </c>
      <c r="F6" s="140" t="s">
        <v>28</v>
      </c>
      <c r="G6" s="140" t="s">
        <v>27</v>
      </c>
      <c r="L6" s="140" t="s">
        <v>43</v>
      </c>
      <c r="M6" s="139">
        <v>9000</v>
      </c>
      <c r="P6">
        <f>SUM(P3:P5)+1</f>
        <v>1</v>
      </c>
      <c r="R6" t="s">
        <v>39</v>
      </c>
      <c r="S6">
        <f>COUNTA('様式１-２-３'!D7:D46)</f>
        <v>0</v>
      </c>
    </row>
    <row r="7" spans="2:19" x14ac:dyDescent="0.45">
      <c r="L7" s="140" t="s">
        <v>44</v>
      </c>
      <c r="M7" s="139">
        <v>18000</v>
      </c>
      <c r="S7">
        <f>SUM(S3:S6)</f>
        <v>0</v>
      </c>
    </row>
    <row r="8" spans="2:19" x14ac:dyDescent="0.45">
      <c r="L8" s="140" t="s">
        <v>5</v>
      </c>
      <c r="M8" s="139">
        <v>30000</v>
      </c>
    </row>
    <row r="9" spans="2:19" x14ac:dyDescent="0.45">
      <c r="L9" s="140" t="s">
        <v>46</v>
      </c>
      <c r="M9" s="139">
        <v>12000</v>
      </c>
    </row>
    <row r="10" spans="2:19" x14ac:dyDescent="0.45">
      <c r="L10" s="140" t="s">
        <v>47</v>
      </c>
      <c r="M10" s="139">
        <v>21000</v>
      </c>
    </row>
    <row r="11" spans="2:19" x14ac:dyDescent="0.45">
      <c r="L11" s="140" t="s">
        <v>48</v>
      </c>
      <c r="M11" s="139">
        <v>36000</v>
      </c>
    </row>
    <row r="12" spans="2:19" x14ac:dyDescent="0.45">
      <c r="L12" s="140" t="s">
        <v>49</v>
      </c>
      <c r="M12" s="139">
        <v>21000</v>
      </c>
    </row>
    <row r="13" spans="2:19" x14ac:dyDescent="0.45">
      <c r="L13" s="140" t="s">
        <v>37</v>
      </c>
      <c r="M13" s="139">
        <v>42000</v>
      </c>
    </row>
    <row r="14" spans="2:19" x14ac:dyDescent="0.45">
      <c r="L14" s="140" t="s">
        <v>50</v>
      </c>
      <c r="M14" s="139">
        <v>72000</v>
      </c>
    </row>
  </sheetData>
  <sheetProtection password="CC71" sheet="1" objects="1" scenarios="1"/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様式１-１</vt:lpstr>
      <vt:lpstr>様式１-２-１</vt:lpstr>
      <vt:lpstr>様式１-２-２</vt:lpstr>
      <vt:lpstr>様式１-２-３</vt:lpstr>
      <vt:lpstr>様式２</vt:lpstr>
      <vt:lpstr>参照</vt:lpstr>
      <vt:lpstr>'様式１-１'!Print_Area</vt:lpstr>
      <vt:lpstr>様式２!Print_Area</vt:lpstr>
      <vt:lpstr>テーブル</vt:lpstr>
      <vt:lpstr>距離</vt:lpstr>
      <vt:lpstr>種別</vt:lpstr>
      <vt:lpstr>種類</vt:lpstr>
      <vt:lpstr>台数1</vt:lpstr>
      <vt:lpstr>台数2</vt:lpstr>
      <vt:lpstr>台数3</vt:lpstr>
      <vt:lpstr>台数4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　晃平</dc:creator>
  <cp:lastModifiedBy>owner</cp:lastModifiedBy>
  <dcterms:created xsi:type="dcterms:W3CDTF">2022-06-03T04:51:31Z</dcterms:created>
  <dcterms:modified xsi:type="dcterms:W3CDTF">2022-07-07T07:54:45Z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2022-06-23T08:08:56Z</vt:filetime>
  </property>
</Properties>
</file>